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"/>
    </mc:Choice>
  </mc:AlternateContent>
  <bookViews>
    <workbookView xWindow="0" yWindow="0" windowWidth="28800" windowHeight="12000"/>
  </bookViews>
  <sheets>
    <sheet name="SZAK" sheetId="7" r:id="rId1"/>
    <sheet name="Iparbiztonsagi" sheetId="13" r:id="rId2"/>
    <sheet name="Katasztrofavedelmimuveleti" sheetId="10" r:id="rId3"/>
    <sheet name="Tuzvedelmiesmentesiranyitasi" sheetId="11" r:id="rId4"/>
    <sheet name="Előtanulmányi rend IBSZI " sheetId="16" r:id="rId5"/>
    <sheet name="Előtanulmányi rend KMSZI" sheetId="14" r:id="rId6"/>
    <sheet name="Előtanulmányi rend TMSZI" sheetId="15" r:id="rId7"/>
  </sheets>
  <definedNames>
    <definedName name="_1A83.2_1" localSheetId="4">#REF!</definedName>
    <definedName name="_1A83.2_1" localSheetId="5">#REF!</definedName>
    <definedName name="_1A83.2_1" localSheetId="6">#REF!</definedName>
    <definedName name="_1A83.2_1" localSheetId="1">#REF!</definedName>
    <definedName name="_1A83.2_1" localSheetId="3">#REF!</definedName>
    <definedName name="_1A83.2_1">#REF!</definedName>
    <definedName name="_2A83.2_2" localSheetId="4">#REF!</definedName>
    <definedName name="_2A83.2_2" localSheetId="5">#REF!</definedName>
    <definedName name="_2A83.2_2" localSheetId="6">#REF!</definedName>
    <definedName name="_2A83.2_2" localSheetId="1">#REF!</definedName>
    <definedName name="_2A83.2_2" localSheetId="3">#REF!</definedName>
    <definedName name="_2A83.2_2">#REF!</definedName>
    <definedName name="_3A83.2_3" localSheetId="4">#REF!</definedName>
    <definedName name="_3A83.2_3" localSheetId="5">#REF!</definedName>
    <definedName name="_3A83.2_3" localSheetId="6">#REF!</definedName>
    <definedName name="_3A83.2_3" localSheetId="1">#REF!</definedName>
    <definedName name="_3A83.2_3" localSheetId="3">#REF!</definedName>
    <definedName name="_3A83.2_3">#REF!</definedName>
    <definedName name="_4A83.2_4" localSheetId="4">#REF!</definedName>
    <definedName name="_4A83.2_4" localSheetId="5">#REF!</definedName>
    <definedName name="_4A83.2_4" localSheetId="6">#REF!</definedName>
    <definedName name="_4A83.2_4" localSheetId="1">#REF!</definedName>
    <definedName name="_4A83.2_4" localSheetId="3">#REF!</definedName>
    <definedName name="_4A83.2_4">#REF!</definedName>
    <definedName name="A83.2" localSheetId="4">#REF!</definedName>
    <definedName name="A83.2" localSheetId="5">#REF!</definedName>
    <definedName name="A83.2" localSheetId="6">#REF!</definedName>
    <definedName name="A83.2" localSheetId="1">#REF!</definedName>
    <definedName name="A83.2" localSheetId="2">#REF!</definedName>
    <definedName name="A83.2" localSheetId="3">#REF!</definedName>
    <definedName name="A83.2">#REF!</definedName>
    <definedName name="Katasztrofavedelmimuveleti" localSheetId="1">#REF!</definedName>
    <definedName name="Katasztrofavedelmimuveleti">#REF!</definedName>
    <definedName name="másol" localSheetId="4">#REF!</definedName>
    <definedName name="másol" localSheetId="5">#REF!</definedName>
    <definedName name="másol" localSheetId="6">#REF!</definedName>
    <definedName name="másol" localSheetId="1">#REF!</definedName>
    <definedName name="másol" localSheetId="3">#REF!</definedName>
    <definedName name="másol">#REF!</definedName>
    <definedName name="_xlnm.Print_Area" localSheetId="1">Iparbiztonsagi!$A$1:$AS$65</definedName>
    <definedName name="_xlnm.Print_Area" localSheetId="2">Katasztrofavedelmimuveleti!$A$1:$AS$65</definedName>
    <definedName name="_xlnm.Print_Area" localSheetId="0">SZAK!$A$1:$AU$117</definedName>
    <definedName name="_xlnm.Print_Area" localSheetId="3">Tuzvedelmiesmentesiranyitasi!$A$1:$AS$65</definedName>
  </definedNames>
  <calcPr calcId="162913"/>
</workbook>
</file>

<file path=xl/calcChain.xml><?xml version="1.0" encoding="utf-8"?>
<calcChain xmlns="http://schemas.openxmlformats.org/spreadsheetml/2006/main">
  <c r="AS57" i="7" l="1"/>
  <c r="AQ57" i="7"/>
  <c r="AO57" i="7"/>
  <c r="AI57" i="7"/>
  <c r="AC57" i="7"/>
  <c r="W57" i="7"/>
  <c r="Q57" i="7"/>
  <c r="K57" i="7"/>
  <c r="E57" i="7"/>
  <c r="AQ29" i="11" l="1"/>
  <c r="AR29" i="11"/>
  <c r="AS29" i="11"/>
  <c r="AQ30" i="11"/>
  <c r="AR30" i="11"/>
  <c r="AS30" i="11"/>
  <c r="AN29" i="11"/>
  <c r="AO29" i="11"/>
  <c r="AP29" i="11"/>
  <c r="AN30" i="11"/>
  <c r="AO30" i="11"/>
  <c r="AP30" i="11"/>
  <c r="AN31" i="11"/>
  <c r="AO31" i="11"/>
  <c r="AP31" i="11"/>
  <c r="AC28" i="11"/>
  <c r="AE28" i="11"/>
  <c r="AC29" i="11"/>
  <c r="AE29" i="11"/>
  <c r="AC30" i="11"/>
  <c r="AE30" i="11"/>
  <c r="AI29" i="11"/>
  <c r="AK29" i="11"/>
  <c r="AI30" i="11"/>
  <c r="AK30" i="11"/>
  <c r="Q29" i="11"/>
  <c r="S29" i="11"/>
  <c r="Q30" i="11"/>
  <c r="S30" i="11"/>
  <c r="Q31" i="11"/>
  <c r="S31" i="11"/>
  <c r="Q32" i="11"/>
  <c r="S32" i="11"/>
  <c r="W29" i="11"/>
  <c r="W30" i="11"/>
  <c r="W31" i="11"/>
  <c r="Y29" i="11"/>
  <c r="M30" i="11"/>
  <c r="K29" i="11"/>
  <c r="K30" i="11"/>
  <c r="K31" i="11"/>
  <c r="K32" i="11"/>
  <c r="E29" i="11"/>
  <c r="G29" i="11"/>
  <c r="E30" i="11"/>
  <c r="G30" i="11"/>
  <c r="AN16" i="10"/>
  <c r="AO16" i="10"/>
  <c r="AP16" i="10"/>
  <c r="AQ16" i="10"/>
  <c r="AR16" i="10"/>
  <c r="AS16" i="10"/>
  <c r="AI16" i="10"/>
  <c r="AK16" i="10"/>
  <c r="AI17" i="10"/>
  <c r="AK17" i="10"/>
  <c r="AC16" i="10"/>
  <c r="AE16" i="10"/>
  <c r="AC17" i="10"/>
  <c r="AE17" i="10"/>
  <c r="Y15" i="10"/>
  <c r="Y16" i="10"/>
  <c r="Y17" i="10"/>
  <c r="Y18" i="10"/>
  <c r="W15" i="10"/>
  <c r="W16" i="10"/>
  <c r="W17" i="10"/>
  <c r="W18" i="10"/>
  <c r="Q16" i="10"/>
  <c r="S16" i="10"/>
  <c r="Q17" i="10"/>
  <c r="S17" i="10"/>
  <c r="K16" i="10"/>
  <c r="M16" i="10"/>
  <c r="AP17" i="13"/>
  <c r="AQ17" i="13"/>
  <c r="AR17" i="13"/>
  <c r="AS17" i="13"/>
  <c r="AO17" i="13"/>
  <c r="AN17" i="13"/>
  <c r="AI17" i="13"/>
  <c r="AK17" i="13"/>
  <c r="AI18" i="13"/>
  <c r="AK18" i="13"/>
  <c r="AI19" i="13"/>
  <c r="AK19" i="13"/>
  <c r="AE20" i="13"/>
  <c r="AE21" i="13"/>
  <c r="AK26" i="13"/>
  <c r="AK27" i="13"/>
  <c r="AC17" i="13"/>
  <c r="AE17" i="13"/>
  <c r="AC20" i="13"/>
  <c r="AI26" i="13"/>
  <c r="AI27" i="13"/>
  <c r="AI28" i="13"/>
  <c r="AK28" i="13"/>
  <c r="AI29" i="13"/>
  <c r="AK29" i="13"/>
  <c r="Y17" i="13"/>
  <c r="W17" i="13"/>
  <c r="Q17" i="13"/>
  <c r="S17" i="13"/>
  <c r="K17" i="13"/>
  <c r="M17" i="13"/>
  <c r="G16" i="13"/>
  <c r="G17" i="13"/>
  <c r="G18" i="13"/>
  <c r="E16" i="13"/>
  <c r="E17" i="13"/>
  <c r="M19" i="7"/>
  <c r="K19" i="7"/>
  <c r="G26" i="7"/>
  <c r="G27" i="7"/>
  <c r="G28" i="7"/>
  <c r="G29" i="7"/>
  <c r="G30" i="7"/>
  <c r="G33" i="7"/>
  <c r="G34" i="7"/>
  <c r="G35" i="7"/>
  <c r="G38" i="7"/>
  <c r="G39" i="7"/>
  <c r="G40" i="7"/>
  <c r="G41" i="7"/>
  <c r="G42" i="7"/>
  <c r="G43" i="7"/>
  <c r="E38" i="7"/>
  <c r="E39" i="7"/>
  <c r="E40" i="7"/>
  <c r="E41" i="7"/>
  <c r="E42" i="7"/>
  <c r="E43" i="7"/>
  <c r="E27" i="7"/>
  <c r="E28" i="7"/>
  <c r="E29" i="7"/>
  <c r="E30" i="7"/>
  <c r="E31" i="7"/>
  <c r="E23" i="7"/>
  <c r="E24" i="7"/>
  <c r="E25" i="7"/>
  <c r="E20" i="7"/>
  <c r="E21" i="7"/>
  <c r="E15" i="7"/>
  <c r="E16" i="7"/>
  <c r="E17" i="7"/>
  <c r="E18" i="7"/>
  <c r="E22" i="7"/>
  <c r="M18" i="7" l="1"/>
  <c r="AE21" i="11" l="1"/>
  <c r="W17" i="11"/>
  <c r="AK25" i="11"/>
  <c r="S34" i="7" l="1"/>
  <c r="M21" i="7" l="1"/>
  <c r="K21" i="7"/>
  <c r="AS21" i="7"/>
  <c r="AR21" i="7"/>
  <c r="AQ21" i="7"/>
  <c r="AP21" i="7"/>
  <c r="AO21" i="7"/>
  <c r="AN21" i="7"/>
  <c r="AK21" i="7"/>
  <c r="AI21" i="7"/>
  <c r="AE21" i="7"/>
  <c r="AC21" i="7"/>
  <c r="Y21" i="7"/>
  <c r="W21" i="7"/>
  <c r="S21" i="7"/>
  <c r="Q21" i="7"/>
  <c r="G21" i="7"/>
  <c r="AS15" i="7"/>
  <c r="AR15" i="7"/>
  <c r="AQ15" i="7"/>
  <c r="AP15" i="7"/>
  <c r="AO15" i="7"/>
  <c r="AN15" i="7"/>
  <c r="AK15" i="7"/>
  <c r="AI15" i="7"/>
  <c r="AE15" i="7"/>
  <c r="AC15" i="7"/>
  <c r="Y15" i="7"/>
  <c r="W15" i="7"/>
  <c r="S15" i="7"/>
  <c r="Q15" i="7"/>
  <c r="M15" i="7"/>
  <c r="K15" i="7"/>
  <c r="G15" i="7"/>
  <c r="K29" i="7" l="1"/>
  <c r="S19" i="7" l="1"/>
  <c r="Q19" i="7"/>
  <c r="M11" i="7"/>
  <c r="K11" i="7"/>
  <c r="K10" i="7" l="1"/>
  <c r="AN32" i="7" l="1"/>
  <c r="AO32" i="7"/>
  <c r="AP32" i="7"/>
  <c r="AQ32" i="7"/>
  <c r="AR32" i="7"/>
  <c r="AS32" i="7"/>
  <c r="AN33" i="7"/>
  <c r="AO33" i="7"/>
  <c r="AP33" i="7"/>
  <c r="AQ33" i="7"/>
  <c r="AR33" i="7"/>
  <c r="AS33" i="7"/>
  <c r="AN34" i="7"/>
  <c r="AO34" i="7"/>
  <c r="AP34" i="7"/>
  <c r="AQ34" i="7"/>
  <c r="AR34" i="7"/>
  <c r="AS34" i="7"/>
  <c r="AN35" i="7"/>
  <c r="AO35" i="7"/>
  <c r="AP35" i="7"/>
  <c r="AQ35" i="7"/>
  <c r="AR35" i="7"/>
  <c r="AS35" i="7"/>
  <c r="AN36" i="7"/>
  <c r="AO36" i="7"/>
  <c r="AP36" i="7"/>
  <c r="AQ36" i="7"/>
  <c r="AR36" i="7"/>
  <c r="AS36" i="7"/>
  <c r="E47" i="7"/>
  <c r="G47" i="7"/>
  <c r="AK35" i="7"/>
  <c r="AI35" i="7"/>
  <c r="AE35" i="7"/>
  <c r="AC35" i="7"/>
  <c r="Y35" i="7"/>
  <c r="W35" i="7"/>
  <c r="S35" i="7"/>
  <c r="Q35" i="7"/>
  <c r="M35" i="7"/>
  <c r="K35" i="7"/>
  <c r="E35" i="7"/>
  <c r="AK34" i="7"/>
  <c r="AI34" i="7"/>
  <c r="AE34" i="7"/>
  <c r="AC34" i="7"/>
  <c r="Y34" i="7"/>
  <c r="W34" i="7"/>
  <c r="Q34" i="7"/>
  <c r="M34" i="7"/>
  <c r="K34" i="7"/>
  <c r="E34" i="7"/>
  <c r="AK33" i="7"/>
  <c r="AI33" i="7"/>
  <c r="AE33" i="7"/>
  <c r="AC33" i="7"/>
  <c r="Y33" i="7"/>
  <c r="W33" i="7"/>
  <c r="S33" i="7"/>
  <c r="Q33" i="7"/>
  <c r="M33" i="7"/>
  <c r="K33" i="7"/>
  <c r="E33" i="7"/>
  <c r="AK32" i="7"/>
  <c r="AI32" i="7"/>
  <c r="AE32" i="7"/>
  <c r="AC32" i="7"/>
  <c r="Y32" i="7"/>
  <c r="W32" i="7"/>
  <c r="S32" i="7"/>
  <c r="Q32" i="7"/>
  <c r="M32" i="7"/>
  <c r="K32" i="7"/>
  <c r="G32" i="7"/>
  <c r="E32" i="7"/>
  <c r="Y15" i="13" l="1"/>
  <c r="AH49" i="7"/>
  <c r="AF49" i="7"/>
  <c r="AD49" i="7"/>
  <c r="AB49" i="7"/>
  <c r="Z49" i="7"/>
  <c r="X49" i="7"/>
  <c r="V49" i="7"/>
  <c r="R49" i="7"/>
  <c r="P49" i="7"/>
  <c r="N49" i="7"/>
  <c r="L49" i="7"/>
  <c r="J49" i="7"/>
  <c r="F49" i="7"/>
  <c r="D49" i="7"/>
  <c r="T49" i="7"/>
  <c r="H49" i="7"/>
  <c r="M23" i="7"/>
  <c r="AR22" i="10"/>
  <c r="AE22" i="10"/>
  <c r="AP22" i="10"/>
  <c r="AQ22" i="10"/>
  <c r="AS22" i="10"/>
  <c r="AC22" i="10"/>
  <c r="AN22" i="10"/>
  <c r="AO22" i="10"/>
  <c r="AS47" i="7"/>
  <c r="AR47" i="7"/>
  <c r="AQ47" i="7"/>
  <c r="AP47" i="7"/>
  <c r="AO47" i="7"/>
  <c r="AN47" i="7"/>
  <c r="AK47" i="7"/>
  <c r="AI47" i="7"/>
  <c r="AE47" i="7"/>
  <c r="AC47" i="7"/>
  <c r="Y47" i="7"/>
  <c r="W47" i="7"/>
  <c r="S47" i="7"/>
  <c r="Q47" i="7"/>
  <c r="M47" i="7"/>
  <c r="K47" i="7"/>
  <c r="AS17" i="7"/>
  <c r="AR17" i="7"/>
  <c r="AQ17" i="7"/>
  <c r="AP17" i="7"/>
  <c r="AO17" i="7"/>
  <c r="AN17" i="7"/>
  <c r="AK17" i="7"/>
  <c r="AI17" i="7"/>
  <c r="AE17" i="7"/>
  <c r="AC17" i="7"/>
  <c r="Y17" i="7"/>
  <c r="W17" i="7"/>
  <c r="S17" i="7"/>
  <c r="Q17" i="7"/>
  <c r="M17" i="7"/>
  <c r="K17" i="7"/>
  <c r="G17" i="7"/>
  <c r="AS14" i="7"/>
  <c r="AR14" i="7"/>
  <c r="AQ14" i="7"/>
  <c r="AP14" i="7"/>
  <c r="AO14" i="7"/>
  <c r="AN14" i="7"/>
  <c r="AK14" i="7"/>
  <c r="AI14" i="7"/>
  <c r="AE14" i="7"/>
  <c r="AC14" i="7"/>
  <c r="Y14" i="7"/>
  <c r="W14" i="7"/>
  <c r="S14" i="7"/>
  <c r="Q14" i="7"/>
  <c r="M14" i="7"/>
  <c r="K14" i="7"/>
  <c r="G14" i="7"/>
  <c r="E14" i="7"/>
  <c r="AS18" i="7"/>
  <c r="AR18" i="7"/>
  <c r="AQ18" i="7"/>
  <c r="AP18" i="7"/>
  <c r="AO18" i="7"/>
  <c r="AN18" i="7"/>
  <c r="AK18" i="7"/>
  <c r="AI18" i="7"/>
  <c r="AE18" i="7"/>
  <c r="AC18" i="7"/>
  <c r="Y18" i="7"/>
  <c r="W18" i="7"/>
  <c r="S18" i="7"/>
  <c r="Q18" i="7"/>
  <c r="K18" i="7"/>
  <c r="G18" i="7"/>
  <c r="AS16" i="7"/>
  <c r="AR16" i="7"/>
  <c r="AQ16" i="7"/>
  <c r="AP16" i="7"/>
  <c r="AO16" i="7"/>
  <c r="AN16" i="7"/>
  <c r="AK16" i="7"/>
  <c r="AI16" i="7"/>
  <c r="AE16" i="7"/>
  <c r="AC16" i="7"/>
  <c r="Y16" i="7"/>
  <c r="W16" i="7"/>
  <c r="S16" i="7"/>
  <c r="M16" i="7"/>
  <c r="K16" i="7"/>
  <c r="G16" i="7"/>
  <c r="Q16" i="7"/>
  <c r="AS56" i="7"/>
  <c r="AQ56" i="7"/>
  <c r="AO56" i="7"/>
  <c r="AK56" i="7"/>
  <c r="AI56" i="7"/>
  <c r="AE56" i="7"/>
  <c r="AC56" i="7"/>
  <c r="Y56" i="7"/>
  <c r="W56" i="7"/>
  <c r="S56" i="7"/>
  <c r="Q56" i="7"/>
  <c r="M56" i="7"/>
  <c r="K56" i="7"/>
  <c r="G56" i="7"/>
  <c r="E56" i="7"/>
  <c r="AM64" i="13"/>
  <c r="AG64" i="13"/>
  <c r="AA64" i="13"/>
  <c r="U64" i="13"/>
  <c r="O64" i="13"/>
  <c r="I64" i="13"/>
  <c r="AM63" i="13"/>
  <c r="AG63" i="13"/>
  <c r="AA63" i="13"/>
  <c r="U63" i="13"/>
  <c r="O63" i="13"/>
  <c r="I63" i="13"/>
  <c r="AM62" i="13"/>
  <c r="AG62" i="13"/>
  <c r="AA62" i="13"/>
  <c r="U62" i="13"/>
  <c r="O62" i="13"/>
  <c r="I62" i="13"/>
  <c r="AM61" i="13"/>
  <c r="AG61" i="13"/>
  <c r="AA61" i="13"/>
  <c r="U61" i="13"/>
  <c r="O61" i="13"/>
  <c r="I61" i="13"/>
  <c r="AM60" i="13"/>
  <c r="AG60" i="13"/>
  <c r="AA60" i="13"/>
  <c r="AS60" i="13" s="1"/>
  <c r="U60" i="13"/>
  <c r="O60" i="13"/>
  <c r="I60" i="13"/>
  <c r="AM59" i="13"/>
  <c r="AG59" i="13"/>
  <c r="AA59" i="13"/>
  <c r="U59" i="13"/>
  <c r="O59" i="13"/>
  <c r="I59" i="13"/>
  <c r="AM58" i="13"/>
  <c r="AG58" i="13"/>
  <c r="AA58" i="13"/>
  <c r="U58" i="13"/>
  <c r="O58" i="13"/>
  <c r="I58" i="13"/>
  <c r="AM57" i="13"/>
  <c r="AG57" i="13"/>
  <c r="AA57" i="13"/>
  <c r="U57" i="13"/>
  <c r="O57" i="13"/>
  <c r="I57" i="13"/>
  <c r="AM56" i="13"/>
  <c r="AG56" i="13"/>
  <c r="AA56" i="13"/>
  <c r="U56" i="13"/>
  <c r="O56" i="13"/>
  <c r="I56" i="13"/>
  <c r="AM55" i="13"/>
  <c r="AG55" i="13"/>
  <c r="AA55" i="13"/>
  <c r="U55" i="13"/>
  <c r="O55" i="13"/>
  <c r="O65" i="13" s="1"/>
  <c r="I55" i="13"/>
  <c r="AM54" i="13"/>
  <c r="AG54" i="13"/>
  <c r="AA54" i="13"/>
  <c r="AA65" i="13" s="1"/>
  <c r="U54" i="13"/>
  <c r="O54" i="13"/>
  <c r="I54" i="13"/>
  <c r="AM53" i="13"/>
  <c r="AG53" i="13"/>
  <c r="AG65" i="13" s="1"/>
  <c r="AA53" i="13"/>
  <c r="U53" i="13"/>
  <c r="U65" i="13"/>
  <c r="O53" i="13"/>
  <c r="I53" i="13"/>
  <c r="AQ45" i="13"/>
  <c r="AK45" i="13"/>
  <c r="AJ45" i="13"/>
  <c r="AH45" i="13"/>
  <c r="AI45" i="13"/>
  <c r="AE45" i="13"/>
  <c r="AD45" i="13"/>
  <c r="AB45" i="13"/>
  <c r="AC45" i="13"/>
  <c r="Y45" i="13"/>
  <c r="X45" i="13"/>
  <c r="V45" i="13"/>
  <c r="W45" i="13"/>
  <c r="S45" i="13"/>
  <c r="R45" i="13"/>
  <c r="P45" i="13"/>
  <c r="Q45" i="13"/>
  <c r="M45" i="13"/>
  <c r="L45" i="13"/>
  <c r="J45" i="13"/>
  <c r="K45" i="13"/>
  <c r="G45" i="13"/>
  <c r="F45" i="13"/>
  <c r="AP45" i="13" s="1"/>
  <c r="D45" i="13"/>
  <c r="E45" i="13" s="1"/>
  <c r="AO45" i="13"/>
  <c r="AS44" i="13"/>
  <c r="AQ44" i="13"/>
  <c r="AP44" i="13"/>
  <c r="AO44" i="13"/>
  <c r="AN44" i="13"/>
  <c r="AK44" i="13"/>
  <c r="AI44" i="13"/>
  <c r="AE44" i="13"/>
  <c r="AC44" i="13"/>
  <c r="Y44" i="13"/>
  <c r="W44" i="13"/>
  <c r="S44" i="13"/>
  <c r="Q44" i="13"/>
  <c r="M44" i="13"/>
  <c r="K44" i="13"/>
  <c r="G44" i="13"/>
  <c r="E44" i="13"/>
  <c r="AS43" i="13"/>
  <c r="AQ43" i="13"/>
  <c r="AP43" i="13"/>
  <c r="AO43" i="13"/>
  <c r="AN43" i="13"/>
  <c r="AK43" i="13"/>
  <c r="AI43" i="13"/>
  <c r="AE43" i="13"/>
  <c r="AC43" i="13"/>
  <c r="Y43" i="13"/>
  <c r="W43" i="13"/>
  <c r="S43" i="13"/>
  <c r="Q43" i="13"/>
  <c r="M43" i="13"/>
  <c r="K43" i="13"/>
  <c r="G43" i="13"/>
  <c r="E43" i="13"/>
  <c r="AS42" i="13"/>
  <c r="AQ42" i="13"/>
  <c r="AP42" i="13"/>
  <c r="AO42" i="13"/>
  <c r="AN42" i="13"/>
  <c r="AK42" i="13"/>
  <c r="AI42" i="13"/>
  <c r="AE42" i="13"/>
  <c r="AC42" i="13"/>
  <c r="Y42" i="13"/>
  <c r="W42" i="13"/>
  <c r="S42" i="13"/>
  <c r="Q42" i="13"/>
  <c r="M42" i="13"/>
  <c r="K42" i="13"/>
  <c r="G42" i="13"/>
  <c r="E42" i="13"/>
  <c r="AL39" i="13"/>
  <c r="AJ39" i="13"/>
  <c r="AH39" i="13"/>
  <c r="AF39" i="13"/>
  <c r="AD39" i="13"/>
  <c r="AB39" i="13"/>
  <c r="Z39" i="13"/>
  <c r="X39" i="13"/>
  <c r="V39" i="13"/>
  <c r="T39" i="13"/>
  <c r="R39" i="13"/>
  <c r="P39" i="13"/>
  <c r="N39" i="13"/>
  <c r="L39" i="13"/>
  <c r="J39" i="13"/>
  <c r="H39" i="13"/>
  <c r="F39" i="13"/>
  <c r="D39" i="13"/>
  <c r="AS38" i="13"/>
  <c r="AR38" i="13"/>
  <c r="AQ38" i="13"/>
  <c r="AP38" i="13"/>
  <c r="AO38" i="13"/>
  <c r="AN38" i="13"/>
  <c r="AK38" i="13"/>
  <c r="AI38" i="13"/>
  <c r="AE38" i="13"/>
  <c r="AC38" i="13"/>
  <c r="Y38" i="13"/>
  <c r="W38" i="13"/>
  <c r="S38" i="13"/>
  <c r="Q38" i="13"/>
  <c r="M38" i="13"/>
  <c r="K38" i="13"/>
  <c r="G38" i="13"/>
  <c r="E38" i="13"/>
  <c r="AS37" i="13"/>
  <c r="AR37" i="13"/>
  <c r="AQ37" i="13"/>
  <c r="AP37" i="13"/>
  <c r="AO37" i="13"/>
  <c r="AN37" i="13"/>
  <c r="AK37" i="13"/>
  <c r="AI37" i="13"/>
  <c r="AE37" i="13"/>
  <c r="AC37" i="13"/>
  <c r="Y37" i="13"/>
  <c r="W37" i="13"/>
  <c r="S37" i="13"/>
  <c r="Q37" i="13"/>
  <c r="M37" i="13"/>
  <c r="K37" i="13"/>
  <c r="G37" i="13"/>
  <c r="E37" i="13"/>
  <c r="AS36" i="13"/>
  <c r="AR36" i="13"/>
  <c r="AQ36" i="13"/>
  <c r="AP36" i="13"/>
  <c r="AO36" i="13"/>
  <c r="AN36" i="13"/>
  <c r="AK36" i="13"/>
  <c r="AI36" i="13"/>
  <c r="AE36" i="13"/>
  <c r="AC36" i="13"/>
  <c r="Y36" i="13"/>
  <c r="W36" i="13"/>
  <c r="S36" i="13"/>
  <c r="Q36" i="13"/>
  <c r="M36" i="13"/>
  <c r="K36" i="13"/>
  <c r="G36" i="13"/>
  <c r="E36" i="13"/>
  <c r="AS35" i="13"/>
  <c r="AR35" i="13"/>
  <c r="AQ35" i="13"/>
  <c r="AP35" i="13"/>
  <c r="AO35" i="13"/>
  <c r="AN35" i="13"/>
  <c r="AK35" i="13"/>
  <c r="AI35" i="13"/>
  <c r="AE35" i="13"/>
  <c r="AC35" i="13"/>
  <c r="Y35" i="13"/>
  <c r="W35" i="13"/>
  <c r="S35" i="13"/>
  <c r="Q35" i="13"/>
  <c r="M35" i="13"/>
  <c r="K35" i="13"/>
  <c r="G35" i="13"/>
  <c r="E35" i="13"/>
  <c r="AS34" i="13"/>
  <c r="AR34" i="13"/>
  <c r="AQ34" i="13"/>
  <c r="AP34" i="13"/>
  <c r="AO34" i="13"/>
  <c r="AN34" i="13"/>
  <c r="AK34" i="13"/>
  <c r="AI34" i="13"/>
  <c r="AE34" i="13"/>
  <c r="AC34" i="13"/>
  <c r="Y34" i="13"/>
  <c r="W34" i="13"/>
  <c r="S34" i="13"/>
  <c r="Q34" i="13"/>
  <c r="M34" i="13"/>
  <c r="K34" i="13"/>
  <c r="G34" i="13"/>
  <c r="E34" i="13"/>
  <c r="AS33" i="13"/>
  <c r="AR33" i="13"/>
  <c r="AQ33" i="13"/>
  <c r="AP33" i="13"/>
  <c r="AO33" i="13"/>
  <c r="AN33" i="13"/>
  <c r="AK33" i="13"/>
  <c r="AI33" i="13"/>
  <c r="AE33" i="13"/>
  <c r="AC33" i="13"/>
  <c r="Y33" i="13"/>
  <c r="W33" i="13"/>
  <c r="S33" i="13"/>
  <c r="Q33" i="13"/>
  <c r="M33" i="13"/>
  <c r="K33" i="13"/>
  <c r="G33" i="13"/>
  <c r="E33" i="13"/>
  <c r="AS32" i="13"/>
  <c r="AR32" i="13"/>
  <c r="AQ32" i="13"/>
  <c r="AP32" i="13"/>
  <c r="AO32" i="13"/>
  <c r="AN32" i="13"/>
  <c r="AK32" i="13"/>
  <c r="AI32" i="13"/>
  <c r="AE32" i="13"/>
  <c r="AC32" i="13"/>
  <c r="Y32" i="13"/>
  <c r="W32" i="13"/>
  <c r="S32" i="13"/>
  <c r="Q32" i="13"/>
  <c r="M32" i="13"/>
  <c r="K32" i="13"/>
  <c r="G32" i="13"/>
  <c r="E32" i="13"/>
  <c r="AS31" i="13"/>
  <c r="AR31" i="13"/>
  <c r="AQ31" i="13"/>
  <c r="AP31" i="13"/>
  <c r="AO31" i="13"/>
  <c r="AN31" i="13"/>
  <c r="AK31" i="13"/>
  <c r="AI31" i="13"/>
  <c r="AE31" i="13"/>
  <c r="AC31" i="13"/>
  <c r="W31" i="13"/>
  <c r="S31" i="13"/>
  <c r="Q31" i="13"/>
  <c r="M31" i="13"/>
  <c r="K31" i="13"/>
  <c r="G31" i="13"/>
  <c r="E31" i="13"/>
  <c r="AS30" i="13"/>
  <c r="AR30" i="13"/>
  <c r="AQ30" i="13"/>
  <c r="AP30" i="13"/>
  <c r="AO30" i="13"/>
  <c r="AN30" i="13"/>
  <c r="AK30" i="13"/>
  <c r="AI30" i="13"/>
  <c r="AE30" i="13"/>
  <c r="AC30" i="13"/>
  <c r="Y30" i="13"/>
  <c r="W30" i="13"/>
  <c r="S30" i="13"/>
  <c r="Q30" i="13"/>
  <c r="K30" i="13"/>
  <c r="G30" i="13"/>
  <c r="E30" i="13"/>
  <c r="AS29" i="13"/>
  <c r="AR29" i="13"/>
  <c r="AQ29" i="13"/>
  <c r="AP29" i="13"/>
  <c r="AO29" i="13"/>
  <c r="AN29" i="13"/>
  <c r="AE29" i="13"/>
  <c r="AC29" i="13"/>
  <c r="Y29" i="13"/>
  <c r="W29" i="13"/>
  <c r="S29" i="13"/>
  <c r="Q29" i="13"/>
  <c r="M29" i="13"/>
  <c r="K29" i="13"/>
  <c r="G29" i="13"/>
  <c r="E29" i="13"/>
  <c r="AS28" i="13"/>
  <c r="AR28" i="13"/>
  <c r="AQ28" i="13"/>
  <c r="AP28" i="13"/>
  <c r="AO28" i="13"/>
  <c r="AN28" i="13"/>
  <c r="AE28" i="13"/>
  <c r="AC28" i="13"/>
  <c r="Y28" i="13"/>
  <c r="W28" i="13"/>
  <c r="S28" i="13"/>
  <c r="Q28" i="13"/>
  <c r="M28" i="13"/>
  <c r="K28" i="13"/>
  <c r="G28" i="13"/>
  <c r="E28" i="13"/>
  <c r="AS27" i="13"/>
  <c r="AR27" i="13"/>
  <c r="AQ27" i="13"/>
  <c r="AP27" i="13"/>
  <c r="AO27" i="13"/>
  <c r="AN27" i="13"/>
  <c r="AE27" i="13"/>
  <c r="AC27" i="13"/>
  <c r="Y27" i="13"/>
  <c r="W27" i="13"/>
  <c r="S27" i="13"/>
  <c r="Q27" i="13"/>
  <c r="M27" i="13"/>
  <c r="K27" i="13"/>
  <c r="G27" i="13"/>
  <c r="E27" i="13"/>
  <c r="AS26" i="13"/>
  <c r="AR26" i="13"/>
  <c r="AQ26" i="13"/>
  <c r="AP26" i="13"/>
  <c r="AO26" i="13"/>
  <c r="AN26" i="13"/>
  <c r="AE26" i="13"/>
  <c r="AC26" i="13"/>
  <c r="Y26" i="13"/>
  <c r="W26" i="13"/>
  <c r="S26" i="13"/>
  <c r="Q26" i="13"/>
  <c r="M26" i="13"/>
  <c r="K26" i="13"/>
  <c r="G26" i="13"/>
  <c r="E26" i="13"/>
  <c r="AS25" i="13"/>
  <c r="AR25" i="13"/>
  <c r="AQ25" i="13"/>
  <c r="AP25" i="13"/>
  <c r="AO25" i="13"/>
  <c r="AN25" i="13"/>
  <c r="AK25" i="13"/>
  <c r="AI25" i="13"/>
  <c r="AE25" i="13"/>
  <c r="AC25" i="13"/>
  <c r="Y25" i="13"/>
  <c r="W25" i="13"/>
  <c r="S25" i="13"/>
  <c r="Q25" i="13"/>
  <c r="M25" i="13"/>
  <c r="K25" i="13"/>
  <c r="G25" i="13"/>
  <c r="E25" i="13"/>
  <c r="AS24" i="13"/>
  <c r="AR24" i="13"/>
  <c r="AQ24" i="13"/>
  <c r="AP24" i="13"/>
  <c r="AO24" i="13"/>
  <c r="AN24" i="13"/>
  <c r="AK24" i="13"/>
  <c r="AI24" i="13"/>
  <c r="AE24" i="13"/>
  <c r="AC24" i="13"/>
  <c r="Y24" i="13"/>
  <c r="W24" i="13"/>
  <c r="S24" i="13"/>
  <c r="Q24" i="13"/>
  <c r="M24" i="13"/>
  <c r="K24" i="13"/>
  <c r="G24" i="13"/>
  <c r="E24" i="13"/>
  <c r="AS23" i="13"/>
  <c r="AR23" i="13"/>
  <c r="AQ23" i="13"/>
  <c r="AP23" i="13"/>
  <c r="AO23" i="13"/>
  <c r="AN23" i="13"/>
  <c r="AK23" i="13"/>
  <c r="AI23" i="13"/>
  <c r="AE23" i="13"/>
  <c r="AC23" i="13"/>
  <c r="Y23" i="13"/>
  <c r="W23" i="13"/>
  <c r="S23" i="13"/>
  <c r="Q23" i="13"/>
  <c r="M23" i="13"/>
  <c r="K23" i="13"/>
  <c r="G23" i="13"/>
  <c r="E23" i="13"/>
  <c r="AS22" i="13"/>
  <c r="AR22" i="13"/>
  <c r="AQ22" i="13"/>
  <c r="AP22" i="13"/>
  <c r="AO22" i="13"/>
  <c r="AN22" i="13"/>
  <c r="AK22" i="13"/>
  <c r="AI22" i="13"/>
  <c r="AE22" i="13"/>
  <c r="AC22" i="13"/>
  <c r="Y22" i="13"/>
  <c r="W22" i="13"/>
  <c r="S22" i="13"/>
  <c r="Q22" i="13"/>
  <c r="M22" i="13"/>
  <c r="K22" i="13"/>
  <c r="G22" i="13"/>
  <c r="E22" i="13"/>
  <c r="AS21" i="13"/>
  <c r="AR21" i="13"/>
  <c r="AQ21" i="13"/>
  <c r="AP21" i="13"/>
  <c r="AO21" i="13"/>
  <c r="AN21" i="13"/>
  <c r="AK21" i="13"/>
  <c r="AI21" i="13"/>
  <c r="Y21" i="13"/>
  <c r="W21" i="13"/>
  <c r="S21" i="13"/>
  <c r="Q21" i="13"/>
  <c r="M21" i="13"/>
  <c r="K21" i="13"/>
  <c r="G21" i="13"/>
  <c r="E21" i="13"/>
  <c r="AS20" i="13"/>
  <c r="AR20" i="13"/>
  <c r="AQ20" i="13"/>
  <c r="AP20" i="13"/>
  <c r="AO20" i="13"/>
  <c r="AN20" i="13"/>
  <c r="AK20" i="13"/>
  <c r="AI20" i="13"/>
  <c r="Y20" i="13"/>
  <c r="W20" i="13"/>
  <c r="S20" i="13"/>
  <c r="Q20" i="13"/>
  <c r="M20" i="13"/>
  <c r="K20" i="13"/>
  <c r="G20" i="13"/>
  <c r="E20" i="13"/>
  <c r="AS19" i="13"/>
  <c r="AR19" i="13"/>
  <c r="AQ19" i="13"/>
  <c r="AP19" i="13"/>
  <c r="AO19" i="13"/>
  <c r="AN19" i="13"/>
  <c r="AE19" i="13"/>
  <c r="Y19" i="13"/>
  <c r="W19" i="13"/>
  <c r="S19" i="13"/>
  <c r="Q19" i="13"/>
  <c r="M19" i="13"/>
  <c r="K19" i="13"/>
  <c r="G19" i="13"/>
  <c r="E19" i="13"/>
  <c r="AS18" i="13"/>
  <c r="AR18" i="13"/>
  <c r="AQ18" i="13"/>
  <c r="AP18" i="13"/>
  <c r="AO18" i="13"/>
  <c r="AN18" i="13"/>
  <c r="AE18" i="13"/>
  <c r="AC18" i="13"/>
  <c r="Y18" i="13"/>
  <c r="W18" i="13"/>
  <c r="S18" i="13"/>
  <c r="Q18" i="13"/>
  <c r="M18" i="13"/>
  <c r="K18" i="13"/>
  <c r="E18" i="13"/>
  <c r="AS16" i="13"/>
  <c r="AR16" i="13"/>
  <c r="AQ16" i="13"/>
  <c r="AP16" i="13"/>
  <c r="AO16" i="13"/>
  <c r="AN16" i="13"/>
  <c r="AK16" i="13"/>
  <c r="AI16" i="13"/>
  <c r="AE16" i="13"/>
  <c r="AC16" i="13"/>
  <c r="Y16" i="13"/>
  <c r="W16" i="13"/>
  <c r="S16" i="13"/>
  <c r="Q16" i="13"/>
  <c r="M16" i="13"/>
  <c r="K16" i="13"/>
  <c r="AS15" i="13"/>
  <c r="AR15" i="13"/>
  <c r="AQ15" i="13"/>
  <c r="AP15" i="13"/>
  <c r="AO15" i="13"/>
  <c r="AN15" i="13"/>
  <c r="AK15" i="13"/>
  <c r="AI15" i="13"/>
  <c r="AE15" i="13"/>
  <c r="AC15" i="13"/>
  <c r="W15" i="13"/>
  <c r="S15" i="13"/>
  <c r="Q15" i="13"/>
  <c r="M15" i="13"/>
  <c r="K15" i="13"/>
  <c r="G15" i="13"/>
  <c r="E15" i="13"/>
  <c r="AS14" i="13"/>
  <c r="AR14" i="13"/>
  <c r="AQ14" i="13"/>
  <c r="AP14" i="13"/>
  <c r="AO14" i="13"/>
  <c r="AN14" i="13"/>
  <c r="AK14" i="13"/>
  <c r="AI14" i="13"/>
  <c r="AE14" i="13"/>
  <c r="AC14" i="13"/>
  <c r="Y14" i="13"/>
  <c r="W14" i="13"/>
  <c r="S14" i="13"/>
  <c r="Q14" i="13"/>
  <c r="M14" i="13"/>
  <c r="K14" i="13"/>
  <c r="G14" i="13"/>
  <c r="E14" i="13"/>
  <c r="AS13" i="13"/>
  <c r="AR13" i="13"/>
  <c r="AQ13" i="13"/>
  <c r="AP13" i="13"/>
  <c r="AO13" i="13"/>
  <c r="AN13" i="13"/>
  <c r="AK13" i="13"/>
  <c r="AI13" i="13"/>
  <c r="AE13" i="13"/>
  <c r="AC13" i="13"/>
  <c r="Y13" i="13"/>
  <c r="W13" i="13"/>
  <c r="S13" i="13"/>
  <c r="Q13" i="13"/>
  <c r="M13" i="13"/>
  <c r="K13" i="13"/>
  <c r="K39" i="13" s="1"/>
  <c r="G13" i="13"/>
  <c r="E13" i="13"/>
  <c r="AS12" i="13"/>
  <c r="AR12" i="13"/>
  <c r="AQ12" i="13"/>
  <c r="AP12" i="13"/>
  <c r="AO12" i="13"/>
  <c r="AN12" i="13"/>
  <c r="AK12" i="13"/>
  <c r="AI12" i="13"/>
  <c r="AE12" i="13"/>
  <c r="AC12" i="13"/>
  <c r="Y12" i="13"/>
  <c r="W12" i="13"/>
  <c r="S12" i="13"/>
  <c r="S39" i="13" s="1"/>
  <c r="Q12" i="13"/>
  <c r="Q39" i="13" s="1"/>
  <c r="M12" i="13"/>
  <c r="M39" i="13" s="1"/>
  <c r="K12" i="13"/>
  <c r="G12" i="13"/>
  <c r="G39" i="13" s="1"/>
  <c r="E12" i="13"/>
  <c r="E39" i="13" s="1"/>
  <c r="AM64" i="11"/>
  <c r="AG64" i="11"/>
  <c r="AA64" i="11"/>
  <c r="U64" i="11"/>
  <c r="O64" i="11"/>
  <c r="I64" i="11"/>
  <c r="AM63" i="11"/>
  <c r="AG63" i="11"/>
  <c r="AA63" i="11"/>
  <c r="U63" i="11"/>
  <c r="O63" i="11"/>
  <c r="I63" i="11"/>
  <c r="AM62" i="11"/>
  <c r="AG62" i="11"/>
  <c r="AA62" i="11"/>
  <c r="U62" i="11"/>
  <c r="O62" i="11"/>
  <c r="I62" i="11"/>
  <c r="AM61" i="11"/>
  <c r="AG61" i="11"/>
  <c r="AA61" i="11"/>
  <c r="U61" i="11"/>
  <c r="O61" i="11"/>
  <c r="I61" i="11"/>
  <c r="AM60" i="11"/>
  <c r="AG60" i="11"/>
  <c r="AA60" i="11"/>
  <c r="U60" i="11"/>
  <c r="O60" i="11"/>
  <c r="I60" i="11"/>
  <c r="AM59" i="11"/>
  <c r="AG59" i="11"/>
  <c r="AA59" i="11"/>
  <c r="U59" i="11"/>
  <c r="O59" i="11"/>
  <c r="I59" i="11"/>
  <c r="AM58" i="11"/>
  <c r="AG58" i="11"/>
  <c r="AA58" i="11"/>
  <c r="U58" i="11"/>
  <c r="O58" i="11"/>
  <c r="I58" i="11"/>
  <c r="AM57" i="11"/>
  <c r="AG57" i="11"/>
  <c r="AA57" i="11"/>
  <c r="U57" i="11"/>
  <c r="O57" i="11"/>
  <c r="I57" i="11"/>
  <c r="AM56" i="11"/>
  <c r="AG56" i="11"/>
  <c r="AA56" i="11"/>
  <c r="U56" i="11"/>
  <c r="O56" i="11"/>
  <c r="I56" i="11"/>
  <c r="AM55" i="11"/>
  <c r="AG55" i="11"/>
  <c r="AA55" i="11"/>
  <c r="U55" i="11"/>
  <c r="O55" i="11"/>
  <c r="I55" i="11"/>
  <c r="AM54" i="11"/>
  <c r="AG54" i="11"/>
  <c r="AA54" i="11"/>
  <c r="U54" i="11"/>
  <c r="O54" i="11"/>
  <c r="I54" i="11"/>
  <c r="AM53" i="11"/>
  <c r="AG53" i="11"/>
  <c r="AA53" i="11"/>
  <c r="AA65" i="11" s="1"/>
  <c r="U53" i="11"/>
  <c r="O53" i="11"/>
  <c r="I53" i="11"/>
  <c r="I65" i="11"/>
  <c r="AJ45" i="11"/>
  <c r="AK45" i="11" s="1"/>
  <c r="AH45" i="11"/>
  <c r="AI45" i="11"/>
  <c r="AD45" i="11"/>
  <c r="AE45" i="11" s="1"/>
  <c r="AB45" i="11"/>
  <c r="AC45" i="11"/>
  <c r="X45" i="11"/>
  <c r="Y45" i="11" s="1"/>
  <c r="V45" i="11"/>
  <c r="W45" i="11"/>
  <c r="R45" i="11"/>
  <c r="S45" i="11" s="1"/>
  <c r="P45" i="11"/>
  <c r="Q45" i="11"/>
  <c r="L45" i="11"/>
  <c r="AQ45" i="11" s="1"/>
  <c r="J45" i="11"/>
  <c r="K45" i="11"/>
  <c r="F45" i="11"/>
  <c r="G45" i="11" s="1"/>
  <c r="D45" i="11"/>
  <c r="AO45" i="11"/>
  <c r="AS44" i="11"/>
  <c r="AQ44" i="11"/>
  <c r="AP44" i="11"/>
  <c r="AO44" i="11"/>
  <c r="AN44" i="11"/>
  <c r="AK44" i="11"/>
  <c r="AI44" i="11"/>
  <c r="AE44" i="11"/>
  <c r="AC44" i="11"/>
  <c r="Y44" i="11"/>
  <c r="W44" i="11"/>
  <c r="S44" i="11"/>
  <c r="Q44" i="11"/>
  <c r="M44" i="11"/>
  <c r="K44" i="11"/>
  <c r="G44" i="11"/>
  <c r="E44" i="11"/>
  <c r="AS43" i="11"/>
  <c r="AQ43" i="11"/>
  <c r="AP43" i="11"/>
  <c r="AO43" i="11"/>
  <c r="AN43" i="11"/>
  <c r="AK43" i="11"/>
  <c r="AI43" i="11"/>
  <c r="AE43" i="11"/>
  <c r="AC43" i="11"/>
  <c r="Y43" i="11"/>
  <c r="W43" i="11"/>
  <c r="S43" i="11"/>
  <c r="Q43" i="11"/>
  <c r="M43" i="11"/>
  <c r="K43" i="11"/>
  <c r="G43" i="11"/>
  <c r="E43" i="11"/>
  <c r="AS42" i="11"/>
  <c r="AQ42" i="11"/>
  <c r="AP42" i="11"/>
  <c r="AO42" i="11"/>
  <c r="AN42" i="11"/>
  <c r="AK42" i="11"/>
  <c r="AI42" i="11"/>
  <c r="AE42" i="11"/>
  <c r="AC42" i="11"/>
  <c r="Y42" i="11"/>
  <c r="W42" i="11"/>
  <c r="S42" i="11"/>
  <c r="Q42" i="11"/>
  <c r="M42" i="11"/>
  <c r="K42" i="11"/>
  <c r="G42" i="11"/>
  <c r="E42" i="11"/>
  <c r="AL39" i="11"/>
  <c r="AJ39" i="11"/>
  <c r="AH39" i="11"/>
  <c r="AF39" i="11"/>
  <c r="AD39" i="11"/>
  <c r="AB39" i="11"/>
  <c r="Z39" i="11"/>
  <c r="X39" i="11"/>
  <c r="V39" i="11"/>
  <c r="T39" i="11"/>
  <c r="R39" i="11"/>
  <c r="P39" i="11"/>
  <c r="N39" i="11"/>
  <c r="L39" i="11"/>
  <c r="J39" i="11"/>
  <c r="H39" i="11"/>
  <c r="F39" i="11"/>
  <c r="D39" i="11"/>
  <c r="AS38" i="11"/>
  <c r="AR38" i="11"/>
  <c r="AQ38" i="11"/>
  <c r="AP38" i="11"/>
  <c r="AO38" i="11"/>
  <c r="AN38" i="11"/>
  <c r="AK38" i="11"/>
  <c r="AI38" i="11"/>
  <c r="AE38" i="11"/>
  <c r="AC38" i="11"/>
  <c r="Y38" i="11"/>
  <c r="W38" i="11"/>
  <c r="S38" i="11"/>
  <c r="Q38" i="11"/>
  <c r="M38" i="11"/>
  <c r="K38" i="11"/>
  <c r="G38" i="11"/>
  <c r="E38" i="11"/>
  <c r="AS37" i="11"/>
  <c r="AR37" i="11"/>
  <c r="AQ37" i="11"/>
  <c r="AP37" i="11"/>
  <c r="AO37" i="11"/>
  <c r="AN37" i="11"/>
  <c r="AK37" i="11"/>
  <c r="AI37" i="11"/>
  <c r="AE37" i="11"/>
  <c r="AC37" i="11"/>
  <c r="Y37" i="11"/>
  <c r="W37" i="11"/>
  <c r="S37" i="11"/>
  <c r="Q37" i="11"/>
  <c r="M37" i="11"/>
  <c r="K37" i="11"/>
  <c r="G37" i="11"/>
  <c r="E37" i="11"/>
  <c r="AS36" i="11"/>
  <c r="AR36" i="11"/>
  <c r="AQ36" i="11"/>
  <c r="AP36" i="11"/>
  <c r="AO36" i="11"/>
  <c r="AN36" i="11"/>
  <c r="AK36" i="11"/>
  <c r="AI36" i="11"/>
  <c r="AE36" i="11"/>
  <c r="AC36" i="11"/>
  <c r="Y36" i="11"/>
  <c r="W36" i="11"/>
  <c r="S36" i="11"/>
  <c r="Q36" i="11"/>
  <c r="M36" i="11"/>
  <c r="K36" i="11"/>
  <c r="G36" i="11"/>
  <c r="E36" i="11"/>
  <c r="AS35" i="11"/>
  <c r="AR35" i="11"/>
  <c r="AQ35" i="11"/>
  <c r="AP35" i="11"/>
  <c r="AO35" i="11"/>
  <c r="AN35" i="11"/>
  <c r="AK35" i="11"/>
  <c r="AI35" i="11"/>
  <c r="AE35" i="11"/>
  <c r="AC35" i="11"/>
  <c r="Y35" i="11"/>
  <c r="W35" i="11"/>
  <c r="S35" i="11"/>
  <c r="Q35" i="11"/>
  <c r="M35" i="11"/>
  <c r="K35" i="11"/>
  <c r="G35" i="11"/>
  <c r="E35" i="11"/>
  <c r="AS34" i="11"/>
  <c r="AR34" i="11"/>
  <c r="AQ34" i="11"/>
  <c r="AP34" i="11"/>
  <c r="AO34" i="11"/>
  <c r="AN34" i="11"/>
  <c r="AK34" i="11"/>
  <c r="AI34" i="11"/>
  <c r="AE34" i="11"/>
  <c r="AC34" i="11"/>
  <c r="Y34" i="11"/>
  <c r="W34" i="11"/>
  <c r="S34" i="11"/>
  <c r="Q34" i="11"/>
  <c r="M34" i="11"/>
  <c r="K34" i="11"/>
  <c r="G34" i="11"/>
  <c r="E34" i="11"/>
  <c r="AS33" i="11"/>
  <c r="AR33" i="11"/>
  <c r="AQ33" i="11"/>
  <c r="AP33" i="11"/>
  <c r="AO33" i="11"/>
  <c r="AN33" i="11"/>
  <c r="AK33" i="11"/>
  <c r="AI33" i="11"/>
  <c r="AE33" i="11"/>
  <c r="AC33" i="11"/>
  <c r="Y33" i="11"/>
  <c r="W33" i="11"/>
  <c r="S33" i="11"/>
  <c r="Q33" i="11"/>
  <c r="M33" i="11"/>
  <c r="K33" i="11"/>
  <c r="G33" i="11"/>
  <c r="E33" i="11"/>
  <c r="AS32" i="11"/>
  <c r="AR32" i="11"/>
  <c r="AQ32" i="11"/>
  <c r="AP32" i="11"/>
  <c r="AO32" i="11"/>
  <c r="AN32" i="11"/>
  <c r="AK32" i="11"/>
  <c r="AI32" i="11"/>
  <c r="AE32" i="11"/>
  <c r="AC32" i="11"/>
  <c r="Y32" i="11"/>
  <c r="W32" i="11"/>
  <c r="M32" i="11"/>
  <c r="G32" i="11"/>
  <c r="E32" i="11"/>
  <c r="AS31" i="11"/>
  <c r="AR31" i="11"/>
  <c r="AQ31" i="11"/>
  <c r="AK31" i="11"/>
  <c r="AI31" i="11"/>
  <c r="AE31" i="11"/>
  <c r="AC31" i="11"/>
  <c r="Y31" i="11"/>
  <c r="M31" i="11"/>
  <c r="G31" i="11"/>
  <c r="E31" i="11"/>
  <c r="M39" i="11"/>
  <c r="AS28" i="11"/>
  <c r="AR28" i="11"/>
  <c r="AQ28" i="11"/>
  <c r="AP28" i="11"/>
  <c r="AO28" i="11"/>
  <c r="AN28" i="11"/>
  <c r="AK28" i="11"/>
  <c r="AI28" i="11"/>
  <c r="Y28" i="11"/>
  <c r="W28" i="11"/>
  <c r="S28" i="11"/>
  <c r="Q28" i="11"/>
  <c r="M28" i="11"/>
  <c r="K28" i="11"/>
  <c r="G28" i="11"/>
  <c r="E28" i="11"/>
  <c r="AS27" i="11"/>
  <c r="AR27" i="11"/>
  <c r="AQ27" i="11"/>
  <c r="AP27" i="11"/>
  <c r="AO27" i="11"/>
  <c r="AN27" i="11"/>
  <c r="AK27" i="11"/>
  <c r="AI27" i="11"/>
  <c r="AE27" i="11"/>
  <c r="AC27" i="11"/>
  <c r="Y27" i="11"/>
  <c r="W27" i="11"/>
  <c r="S27" i="11"/>
  <c r="Q27" i="11"/>
  <c r="M27" i="11"/>
  <c r="K27" i="11"/>
  <c r="G27" i="11"/>
  <c r="E27" i="11"/>
  <c r="AS26" i="11"/>
  <c r="AR26" i="11"/>
  <c r="AQ26" i="11"/>
  <c r="AP26" i="11"/>
  <c r="AO26" i="11"/>
  <c r="AN26" i="11"/>
  <c r="AK26" i="11"/>
  <c r="AI26" i="11"/>
  <c r="AE26" i="11"/>
  <c r="AC26" i="11"/>
  <c r="Y26" i="11"/>
  <c r="W26" i="11"/>
  <c r="S26" i="11"/>
  <c r="Q26" i="11"/>
  <c r="M26" i="11"/>
  <c r="K26" i="11"/>
  <c r="G26" i="11"/>
  <c r="E26" i="11"/>
  <c r="AS25" i="11"/>
  <c r="AR25" i="11"/>
  <c r="AQ25" i="11"/>
  <c r="AP25" i="11"/>
  <c r="AO25" i="11"/>
  <c r="AN25" i="11"/>
  <c r="AI25" i="11"/>
  <c r="AE25" i="11"/>
  <c r="AC25" i="11"/>
  <c r="Y25" i="11"/>
  <c r="W25" i="11"/>
  <c r="S25" i="11"/>
  <c r="Q25" i="11"/>
  <c r="M25" i="11"/>
  <c r="K25" i="11"/>
  <c r="G25" i="11"/>
  <c r="E25" i="11"/>
  <c r="AS24" i="11"/>
  <c r="AR24" i="11"/>
  <c r="AQ24" i="11"/>
  <c r="AP24" i="11"/>
  <c r="AO24" i="11"/>
  <c r="AN24" i="11"/>
  <c r="AK24" i="11"/>
  <c r="AI24" i="11"/>
  <c r="AE24" i="11"/>
  <c r="AC24" i="11"/>
  <c r="Y24" i="11"/>
  <c r="W24" i="11"/>
  <c r="S24" i="11"/>
  <c r="Q24" i="11"/>
  <c r="M24" i="11"/>
  <c r="K24" i="11"/>
  <c r="G24" i="11"/>
  <c r="E24" i="11"/>
  <c r="AS23" i="11"/>
  <c r="AR23" i="11"/>
  <c r="AQ23" i="11"/>
  <c r="AP23" i="11"/>
  <c r="AO23" i="11"/>
  <c r="AN23" i="11"/>
  <c r="AK23" i="11"/>
  <c r="AI23" i="11"/>
  <c r="AE23" i="11"/>
  <c r="AC23" i="11"/>
  <c r="Y23" i="11"/>
  <c r="W23" i="11"/>
  <c r="S23" i="11"/>
  <c r="Q23" i="11"/>
  <c r="M23" i="11"/>
  <c r="K23" i="11"/>
  <c r="G23" i="11"/>
  <c r="E23" i="11"/>
  <c r="AS22" i="11"/>
  <c r="AR22" i="11"/>
  <c r="AQ22" i="11"/>
  <c r="AP22" i="11"/>
  <c r="AO22" i="11"/>
  <c r="AN22" i="11"/>
  <c r="AK22" i="11"/>
  <c r="AI22" i="11"/>
  <c r="AE22" i="11"/>
  <c r="AC22" i="11"/>
  <c r="Y22" i="11"/>
  <c r="W22" i="11"/>
  <c r="S22" i="11"/>
  <c r="Q22" i="11"/>
  <c r="M22" i="11"/>
  <c r="K22" i="11"/>
  <c r="G22" i="11"/>
  <c r="E22" i="11"/>
  <c r="AS21" i="11"/>
  <c r="AR21" i="11"/>
  <c r="AQ21" i="11"/>
  <c r="AP21" i="11"/>
  <c r="AO21" i="11"/>
  <c r="AN21" i="11"/>
  <c r="AK21" i="11"/>
  <c r="AI21" i="11"/>
  <c r="AC21" i="11"/>
  <c r="Y21" i="11"/>
  <c r="W21" i="11"/>
  <c r="S21" i="11"/>
  <c r="Q21" i="11"/>
  <c r="M21" i="11"/>
  <c r="K21" i="11"/>
  <c r="G21" i="11"/>
  <c r="E21" i="11"/>
  <c r="AS20" i="11"/>
  <c r="AR20" i="11"/>
  <c r="AQ20" i="11"/>
  <c r="AP20" i="11"/>
  <c r="AO20" i="11"/>
  <c r="AN20" i="11"/>
  <c r="AK20" i="11"/>
  <c r="AI20" i="11"/>
  <c r="AE20" i="11"/>
  <c r="AC20" i="11"/>
  <c r="Y20" i="11"/>
  <c r="W20" i="11"/>
  <c r="S20" i="11"/>
  <c r="Q20" i="11"/>
  <c r="M20" i="11"/>
  <c r="K20" i="11"/>
  <c r="G20" i="11"/>
  <c r="E20" i="11"/>
  <c r="AS19" i="11"/>
  <c r="AR19" i="11"/>
  <c r="AQ19" i="11"/>
  <c r="AP19" i="11"/>
  <c r="AO19" i="11"/>
  <c r="AN19" i="11"/>
  <c r="AK19" i="11"/>
  <c r="AI19" i="11"/>
  <c r="AE19" i="11"/>
  <c r="AC19" i="11"/>
  <c r="Y19" i="11"/>
  <c r="W19" i="11"/>
  <c r="S19" i="11"/>
  <c r="Q19" i="11"/>
  <c r="M19" i="11"/>
  <c r="K19" i="11"/>
  <c r="G19" i="11"/>
  <c r="E19" i="11"/>
  <c r="AS18" i="11"/>
  <c r="AR18" i="11"/>
  <c r="AQ18" i="11"/>
  <c r="AP18" i="11"/>
  <c r="AO18" i="11"/>
  <c r="AN18" i="11"/>
  <c r="AK18" i="11"/>
  <c r="AI18" i="11"/>
  <c r="AE18" i="11"/>
  <c r="AC18" i="11"/>
  <c r="Y18" i="11"/>
  <c r="W18" i="11"/>
  <c r="S18" i="11"/>
  <c r="Q18" i="11"/>
  <c r="M18" i="11"/>
  <c r="K18" i="11"/>
  <c r="G18" i="11"/>
  <c r="E18" i="11"/>
  <c r="AS17" i="11"/>
  <c r="AR17" i="11"/>
  <c r="AQ17" i="11"/>
  <c r="AP17" i="11"/>
  <c r="AO17" i="11"/>
  <c r="AN17" i="11"/>
  <c r="AK17" i="11"/>
  <c r="AI17" i="11"/>
  <c r="AE17" i="11"/>
  <c r="AC17" i="11"/>
  <c r="Y17" i="11"/>
  <c r="S17" i="11"/>
  <c r="Q17" i="11"/>
  <c r="M17" i="11"/>
  <c r="K17" i="11"/>
  <c r="G17" i="11"/>
  <c r="E17" i="11"/>
  <c r="AS16" i="11"/>
  <c r="AR16" i="11"/>
  <c r="AQ16" i="11"/>
  <c r="AP16" i="11"/>
  <c r="AO16" i="11"/>
  <c r="AN16" i="11"/>
  <c r="AK16" i="11"/>
  <c r="AI16" i="11"/>
  <c r="AE16" i="11"/>
  <c r="AC16" i="11"/>
  <c r="Y16" i="11"/>
  <c r="W16" i="11"/>
  <c r="S16" i="11"/>
  <c r="Q16" i="11"/>
  <c r="M16" i="11"/>
  <c r="K16" i="11"/>
  <c r="G16" i="11"/>
  <c r="E16" i="11"/>
  <c r="AS15" i="11"/>
  <c r="AR15" i="11"/>
  <c r="AQ15" i="11"/>
  <c r="AP15" i="11"/>
  <c r="AO15" i="11"/>
  <c r="AN15" i="11"/>
  <c r="AK15" i="11"/>
  <c r="AI15" i="11"/>
  <c r="AE15" i="11"/>
  <c r="AC15" i="11"/>
  <c r="Y15" i="11"/>
  <c r="W15" i="11"/>
  <c r="S15" i="11"/>
  <c r="Q15" i="11"/>
  <c r="M15" i="11"/>
  <c r="K15" i="11"/>
  <c r="G15" i="11"/>
  <c r="E15" i="11"/>
  <c r="AS14" i="11"/>
  <c r="AR14" i="11"/>
  <c r="AQ14" i="11"/>
  <c r="AP14" i="11"/>
  <c r="AO14" i="11"/>
  <c r="AN14" i="11"/>
  <c r="AK14" i="11"/>
  <c r="AI14" i="11"/>
  <c r="AE14" i="11"/>
  <c r="AC14" i="11"/>
  <c r="Y14" i="11"/>
  <c r="Y39" i="11" s="1"/>
  <c r="W14" i="11"/>
  <c r="S14" i="11"/>
  <c r="Q14" i="11"/>
  <c r="M14" i="11"/>
  <c r="K14" i="11"/>
  <c r="G14" i="11"/>
  <c r="E14" i="11"/>
  <c r="AS13" i="11"/>
  <c r="AR13" i="11"/>
  <c r="AQ13" i="11"/>
  <c r="AP13" i="11"/>
  <c r="AO13" i="11"/>
  <c r="AN13" i="11"/>
  <c r="AK13" i="11"/>
  <c r="AI13" i="11"/>
  <c r="AE13" i="11"/>
  <c r="AE39" i="11" s="1"/>
  <c r="AC13" i="11"/>
  <c r="Y13" i="11"/>
  <c r="W13" i="11"/>
  <c r="S13" i="11"/>
  <c r="Q13" i="11"/>
  <c r="M13" i="11"/>
  <c r="K13" i="11"/>
  <c r="G13" i="11"/>
  <c r="E13" i="11"/>
  <c r="AS12" i="11"/>
  <c r="AR12" i="11"/>
  <c r="AQ12" i="11"/>
  <c r="AP12" i="11"/>
  <c r="AO12" i="11"/>
  <c r="AN12" i="11"/>
  <c r="AK12" i="11"/>
  <c r="AI12" i="11"/>
  <c r="AI39" i="11"/>
  <c r="AE12" i="11"/>
  <c r="AC12" i="11"/>
  <c r="AC39" i="11" s="1"/>
  <c r="Y12" i="11"/>
  <c r="W12" i="11"/>
  <c r="S12" i="11"/>
  <c r="S39" i="11" s="1"/>
  <c r="Q12" i="11"/>
  <c r="Q39" i="11"/>
  <c r="M12" i="11"/>
  <c r="K12" i="11"/>
  <c r="K39" i="11"/>
  <c r="G12" i="11"/>
  <c r="G39" i="11"/>
  <c r="E12" i="11"/>
  <c r="E39" i="11" s="1"/>
  <c r="AS55" i="7"/>
  <c r="AQ55" i="7"/>
  <c r="AO55" i="7"/>
  <c r="AK55" i="7"/>
  <c r="AI55" i="7"/>
  <c r="AE55" i="7"/>
  <c r="AC55" i="7"/>
  <c r="Y55" i="7"/>
  <c r="W55" i="7"/>
  <c r="S55" i="7"/>
  <c r="Q55" i="7"/>
  <c r="M55" i="7"/>
  <c r="K55" i="7"/>
  <c r="G55" i="7"/>
  <c r="E55" i="7"/>
  <c r="AS54" i="7"/>
  <c r="AQ54" i="7"/>
  <c r="AO54" i="7"/>
  <c r="AK54" i="7"/>
  <c r="AI54" i="7"/>
  <c r="AE54" i="7"/>
  <c r="AC54" i="7"/>
  <c r="Y54" i="7"/>
  <c r="W54" i="7"/>
  <c r="S54" i="7"/>
  <c r="Q54" i="7"/>
  <c r="M54" i="7"/>
  <c r="K54" i="7"/>
  <c r="G54" i="7"/>
  <c r="E54" i="7"/>
  <c r="AS53" i="7"/>
  <c r="AQ53" i="7"/>
  <c r="AO53" i="7"/>
  <c r="AK53" i="7"/>
  <c r="AI53" i="7"/>
  <c r="AE53" i="7"/>
  <c r="AC53" i="7"/>
  <c r="Y53" i="7"/>
  <c r="W53" i="7"/>
  <c r="S53" i="7"/>
  <c r="Q53" i="7"/>
  <c r="M53" i="7"/>
  <c r="K53" i="7"/>
  <c r="G53" i="7"/>
  <c r="E53" i="7"/>
  <c r="AS52" i="7"/>
  <c r="AQ52" i="7"/>
  <c r="AO52" i="7"/>
  <c r="AK52" i="7"/>
  <c r="AI52" i="7"/>
  <c r="AE52" i="7"/>
  <c r="AC52" i="7"/>
  <c r="Y52" i="7"/>
  <c r="W52" i="7"/>
  <c r="S52" i="7"/>
  <c r="Q52" i="7"/>
  <c r="M52" i="7"/>
  <c r="K52" i="7"/>
  <c r="G52" i="7"/>
  <c r="E52" i="7"/>
  <c r="AS51" i="7"/>
  <c r="AQ51" i="7"/>
  <c r="AO51" i="7"/>
  <c r="AK51" i="7"/>
  <c r="AI51" i="7"/>
  <c r="AE51" i="7"/>
  <c r="AC51" i="7"/>
  <c r="Y51" i="7"/>
  <c r="W51" i="7"/>
  <c r="S51" i="7"/>
  <c r="Q51" i="7"/>
  <c r="M51" i="7"/>
  <c r="K51" i="7"/>
  <c r="G51" i="7"/>
  <c r="E51" i="7"/>
  <c r="W39" i="11"/>
  <c r="AN45" i="13"/>
  <c r="I65" i="13"/>
  <c r="U65" i="11"/>
  <c r="AP45" i="11"/>
  <c r="M45" i="11"/>
  <c r="AN45" i="11"/>
  <c r="E45" i="11"/>
  <c r="AS44" i="10"/>
  <c r="AS43" i="10"/>
  <c r="AS42" i="10"/>
  <c r="AS38" i="10"/>
  <c r="AS37" i="10"/>
  <c r="AS36" i="10"/>
  <c r="AS35" i="10"/>
  <c r="AS34" i="10"/>
  <c r="AS33" i="10"/>
  <c r="AS32" i="10"/>
  <c r="AS31" i="10"/>
  <c r="AS30" i="10"/>
  <c r="AS29" i="10"/>
  <c r="AS28" i="10"/>
  <c r="AS27" i="10"/>
  <c r="AS26" i="10"/>
  <c r="AS25" i="10"/>
  <c r="AS24" i="10"/>
  <c r="AS23" i="10"/>
  <c r="AS21" i="10"/>
  <c r="AS20" i="10"/>
  <c r="AS19" i="10"/>
  <c r="AS18" i="10"/>
  <c r="AS17" i="10"/>
  <c r="AS15" i="10"/>
  <c r="AS14" i="10"/>
  <c r="AS13" i="10"/>
  <c r="AS12" i="10"/>
  <c r="AR38" i="10"/>
  <c r="AR37" i="10"/>
  <c r="AR36" i="10"/>
  <c r="AR35" i="10"/>
  <c r="AR34" i="10"/>
  <c r="AR33" i="10"/>
  <c r="AR32" i="10"/>
  <c r="AR31" i="10"/>
  <c r="AR30" i="10"/>
  <c r="AR29" i="10"/>
  <c r="AR28" i="10"/>
  <c r="AR27" i="10"/>
  <c r="AR26" i="10"/>
  <c r="AR25" i="10"/>
  <c r="AR24" i="10"/>
  <c r="AR23" i="10"/>
  <c r="AR21" i="10"/>
  <c r="AR20" i="10"/>
  <c r="AR19" i="10"/>
  <c r="AR18" i="10"/>
  <c r="AR17" i="10"/>
  <c r="AR15" i="10"/>
  <c r="AR14" i="10"/>
  <c r="AR13" i="10"/>
  <c r="AR12" i="10"/>
  <c r="AQ44" i="10"/>
  <c r="AQ43" i="10"/>
  <c r="AQ42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1" i="10"/>
  <c r="AQ20" i="10"/>
  <c r="AQ19" i="10"/>
  <c r="AQ18" i="10"/>
  <c r="AQ17" i="10"/>
  <c r="AQ15" i="10"/>
  <c r="AQ14" i="10"/>
  <c r="AQ13" i="10"/>
  <c r="AQ12" i="10"/>
  <c r="AP44" i="10"/>
  <c r="AP43" i="10"/>
  <c r="AP42" i="10"/>
  <c r="AP38" i="10"/>
  <c r="AP37" i="10"/>
  <c r="AP36" i="10"/>
  <c r="AP35" i="10"/>
  <c r="AP34" i="10"/>
  <c r="AP33" i="10"/>
  <c r="AP32" i="10"/>
  <c r="AP31" i="10"/>
  <c r="AP30" i="10"/>
  <c r="AP29" i="10"/>
  <c r="AP28" i="10"/>
  <c r="AP27" i="10"/>
  <c r="AP26" i="10"/>
  <c r="AP25" i="10"/>
  <c r="AP24" i="10"/>
  <c r="AP23" i="10"/>
  <c r="AP21" i="10"/>
  <c r="AP20" i="10"/>
  <c r="AP19" i="10"/>
  <c r="AP18" i="10"/>
  <c r="AP17" i="10"/>
  <c r="AP15" i="10"/>
  <c r="AP14" i="10"/>
  <c r="AP13" i="10"/>
  <c r="AP12" i="10"/>
  <c r="AO44" i="10"/>
  <c r="AO43" i="10"/>
  <c r="AO42" i="10"/>
  <c r="AO38" i="10"/>
  <c r="AO37" i="10"/>
  <c r="AO36" i="10"/>
  <c r="AO35" i="10"/>
  <c r="AO34" i="10"/>
  <c r="AO33" i="10"/>
  <c r="AO32" i="10"/>
  <c r="AO31" i="10"/>
  <c r="AO28" i="10"/>
  <c r="AO30" i="10"/>
  <c r="AO29" i="10"/>
  <c r="AO27" i="10"/>
  <c r="AO26" i="10"/>
  <c r="AO25" i="10"/>
  <c r="AO24" i="10"/>
  <c r="AO23" i="10"/>
  <c r="AO21" i="10"/>
  <c r="AO20" i="10"/>
  <c r="AO19" i="10"/>
  <c r="AO18" i="10"/>
  <c r="AO17" i="10"/>
  <c r="AO15" i="10"/>
  <c r="AO14" i="10"/>
  <c r="AO13" i="10"/>
  <c r="AO12" i="10"/>
  <c r="AN44" i="10"/>
  <c r="AN43" i="10"/>
  <c r="AN42" i="10"/>
  <c r="AN38" i="10"/>
  <c r="AN37" i="10"/>
  <c r="AN36" i="10"/>
  <c r="AN35" i="10"/>
  <c r="AN34" i="10"/>
  <c r="AN33" i="10"/>
  <c r="AN32" i="10"/>
  <c r="AN31" i="10"/>
  <c r="AN30" i="10"/>
  <c r="AN29" i="10"/>
  <c r="AN28" i="10"/>
  <c r="AN27" i="10"/>
  <c r="AN26" i="10"/>
  <c r="AN25" i="10"/>
  <c r="AN24" i="10"/>
  <c r="AN23" i="10"/>
  <c r="AN21" i="10"/>
  <c r="AN20" i="10"/>
  <c r="AN19" i="10"/>
  <c r="AN18" i="10"/>
  <c r="AN17" i="10"/>
  <c r="AN15" i="10"/>
  <c r="AN14" i="10"/>
  <c r="AN13" i="10"/>
  <c r="AN12" i="10"/>
  <c r="AS64" i="7"/>
  <c r="AS63" i="7"/>
  <c r="AS62" i="7"/>
  <c r="AS61" i="7"/>
  <c r="AS58" i="7"/>
  <c r="AS46" i="7"/>
  <c r="AS45" i="7"/>
  <c r="AS44" i="7"/>
  <c r="AS43" i="7"/>
  <c r="AS42" i="7"/>
  <c r="AS41" i="7"/>
  <c r="AS40" i="7"/>
  <c r="AS39" i="7"/>
  <c r="AS38" i="7"/>
  <c r="AS37" i="7"/>
  <c r="AS48" i="7"/>
  <c r="AS25" i="7"/>
  <c r="AS24" i="7"/>
  <c r="AS31" i="7"/>
  <c r="AS30" i="7"/>
  <c r="AS29" i="7"/>
  <c r="AS20" i="7"/>
  <c r="AS19" i="7"/>
  <c r="AS26" i="7"/>
  <c r="AS28" i="7"/>
  <c r="AS23" i="7"/>
  <c r="AS27" i="7"/>
  <c r="AS22" i="7"/>
  <c r="AS13" i="7"/>
  <c r="AS12" i="7"/>
  <c r="AS11" i="7"/>
  <c r="AS10" i="7"/>
  <c r="AR46" i="7"/>
  <c r="AR45" i="7"/>
  <c r="AR44" i="7"/>
  <c r="AR43" i="7"/>
  <c r="AR42" i="7"/>
  <c r="AR41" i="7"/>
  <c r="AR40" i="7"/>
  <c r="AR39" i="7"/>
  <c r="AR38" i="7"/>
  <c r="AR48" i="7"/>
  <c r="AR25" i="7"/>
  <c r="AR24" i="7"/>
  <c r="AR31" i="7"/>
  <c r="AR30" i="7"/>
  <c r="AR29" i="7"/>
  <c r="AR20" i="7"/>
  <c r="AR19" i="7"/>
  <c r="AR26" i="7"/>
  <c r="AR28" i="7"/>
  <c r="AR23" i="7"/>
  <c r="AR27" i="7"/>
  <c r="AR22" i="7"/>
  <c r="AR13" i="7"/>
  <c r="AR12" i="7"/>
  <c r="AR11" i="7"/>
  <c r="AR10" i="7"/>
  <c r="AQ64" i="7"/>
  <c r="AQ63" i="7"/>
  <c r="AQ62" i="7"/>
  <c r="AQ61" i="7"/>
  <c r="AQ58" i="7"/>
  <c r="AQ46" i="7"/>
  <c r="AQ45" i="7"/>
  <c r="AQ44" i="7"/>
  <c r="AQ43" i="7"/>
  <c r="AQ42" i="7"/>
  <c r="AQ41" i="7"/>
  <c r="AQ40" i="7"/>
  <c r="AQ39" i="7"/>
  <c r="AQ38" i="7"/>
  <c r="AQ37" i="7"/>
  <c r="AQ48" i="7"/>
  <c r="AQ25" i="7"/>
  <c r="AQ24" i="7"/>
  <c r="AQ31" i="7"/>
  <c r="AQ30" i="7"/>
  <c r="AQ29" i="7"/>
  <c r="AQ20" i="7"/>
  <c r="AQ19" i="7"/>
  <c r="AQ26" i="7"/>
  <c r="AQ28" i="7"/>
  <c r="AQ23" i="7"/>
  <c r="AQ27" i="7"/>
  <c r="AQ22" i="7"/>
  <c r="AQ13" i="7"/>
  <c r="AQ12" i="7"/>
  <c r="AQ11" i="7"/>
  <c r="AQ10" i="7"/>
  <c r="AP46" i="7"/>
  <c r="AP45" i="7"/>
  <c r="AP44" i="7"/>
  <c r="AP43" i="7"/>
  <c r="AP42" i="7"/>
  <c r="AP41" i="7"/>
  <c r="AP40" i="7"/>
  <c r="AP39" i="7"/>
  <c r="AP38" i="7"/>
  <c r="AP37" i="7"/>
  <c r="AP48" i="7"/>
  <c r="AP25" i="7"/>
  <c r="AP24" i="7"/>
  <c r="AP31" i="7"/>
  <c r="AP30" i="7"/>
  <c r="AP29" i="7"/>
  <c r="AP20" i="7"/>
  <c r="AP19" i="7"/>
  <c r="AP26" i="7"/>
  <c r="AP28" i="7"/>
  <c r="AP23" i="7"/>
  <c r="AP27" i="7"/>
  <c r="AP22" i="7"/>
  <c r="AP13" i="7"/>
  <c r="AP12" i="7"/>
  <c r="AP11" i="7"/>
  <c r="AP10" i="7"/>
  <c r="AO64" i="7"/>
  <c r="AO63" i="7"/>
  <c r="AO62" i="7"/>
  <c r="AO61" i="7"/>
  <c r="AO58" i="7"/>
  <c r="AO46" i="7"/>
  <c r="AO45" i="7"/>
  <c r="AO44" i="7"/>
  <c r="AO43" i="7"/>
  <c r="AO42" i="7"/>
  <c r="AO41" i="7"/>
  <c r="AO40" i="7"/>
  <c r="AO39" i="7"/>
  <c r="AO38" i="7"/>
  <c r="AO37" i="7"/>
  <c r="AO48" i="7"/>
  <c r="AO25" i="7"/>
  <c r="AO24" i="7"/>
  <c r="AO31" i="7"/>
  <c r="AO30" i="7"/>
  <c r="AO29" i="7"/>
  <c r="AO20" i="7"/>
  <c r="AO19" i="7"/>
  <c r="AO26" i="7"/>
  <c r="AO28" i="7"/>
  <c r="AO23" i="7"/>
  <c r="AO27" i="7"/>
  <c r="AO22" i="7"/>
  <c r="AO13" i="7"/>
  <c r="AO12" i="7"/>
  <c r="AO11" i="7"/>
  <c r="AO10" i="7"/>
  <c r="AN46" i="7"/>
  <c r="AN45" i="7"/>
  <c r="AN44" i="7"/>
  <c r="AN43" i="7"/>
  <c r="AN42" i="7"/>
  <c r="AN41" i="7"/>
  <c r="AN40" i="7"/>
  <c r="AN39" i="7"/>
  <c r="AN38" i="7"/>
  <c r="AN37" i="7"/>
  <c r="AN48" i="7"/>
  <c r="AN25" i="7"/>
  <c r="AN24" i="7"/>
  <c r="AN31" i="7"/>
  <c r="AN30" i="7"/>
  <c r="AN29" i="7"/>
  <c r="AN20" i="7"/>
  <c r="AN19" i="7"/>
  <c r="AN26" i="7"/>
  <c r="AN28" i="7"/>
  <c r="AN23" i="7"/>
  <c r="AN27" i="7"/>
  <c r="AN22" i="7"/>
  <c r="AN13" i="7"/>
  <c r="AN12" i="7"/>
  <c r="AN11" i="7"/>
  <c r="AN10" i="7"/>
  <c r="AM64" i="10"/>
  <c r="AG64" i="10"/>
  <c r="AA64" i="10"/>
  <c r="U64" i="10"/>
  <c r="O64" i="10"/>
  <c r="AM63" i="10"/>
  <c r="AG63" i="10"/>
  <c r="AA63" i="10"/>
  <c r="U63" i="10"/>
  <c r="O63" i="10"/>
  <c r="AM62" i="10"/>
  <c r="AG62" i="10"/>
  <c r="AA62" i="10"/>
  <c r="U62" i="10"/>
  <c r="O62" i="10"/>
  <c r="AM61" i="10"/>
  <c r="AG61" i="10"/>
  <c r="AA61" i="10"/>
  <c r="U61" i="10"/>
  <c r="O61" i="10"/>
  <c r="AM60" i="10"/>
  <c r="AG60" i="10"/>
  <c r="AA60" i="10"/>
  <c r="U60" i="10"/>
  <c r="O60" i="10"/>
  <c r="AM59" i="10"/>
  <c r="AG59" i="10"/>
  <c r="AA59" i="10"/>
  <c r="U59" i="10"/>
  <c r="O59" i="10"/>
  <c r="I64" i="10"/>
  <c r="I63" i="10"/>
  <c r="I62" i="10"/>
  <c r="I61" i="10"/>
  <c r="I60" i="10"/>
  <c r="I59" i="10"/>
  <c r="AM58" i="10"/>
  <c r="AG58" i="10"/>
  <c r="AA58" i="10"/>
  <c r="U58" i="10"/>
  <c r="O58" i="10"/>
  <c r="I58" i="10"/>
  <c r="AM57" i="10"/>
  <c r="AG57" i="10"/>
  <c r="AA57" i="10"/>
  <c r="U57" i="10"/>
  <c r="O57" i="10"/>
  <c r="I57" i="10"/>
  <c r="AM56" i="10"/>
  <c r="AG56" i="10"/>
  <c r="AA56" i="10"/>
  <c r="U56" i="10"/>
  <c r="O56" i="10"/>
  <c r="I56" i="10"/>
  <c r="AM55" i="10"/>
  <c r="AG55" i="10"/>
  <c r="AA55" i="10"/>
  <c r="U55" i="10"/>
  <c r="O55" i="10"/>
  <c r="I55" i="10"/>
  <c r="AM54" i="10"/>
  <c r="AG54" i="10"/>
  <c r="AA54" i="10"/>
  <c r="U54" i="10"/>
  <c r="O54" i="10"/>
  <c r="I53" i="10"/>
  <c r="I54" i="10"/>
  <c r="AM53" i="10"/>
  <c r="AG53" i="10"/>
  <c r="AA53" i="10"/>
  <c r="U53" i="10"/>
  <c r="O53" i="10"/>
  <c r="I99" i="7"/>
  <c r="AM110" i="7"/>
  <c r="AG110" i="7"/>
  <c r="AA110" i="7"/>
  <c r="U110" i="7"/>
  <c r="O110" i="7"/>
  <c r="I110" i="7"/>
  <c r="AM109" i="7"/>
  <c r="AG109" i="7"/>
  <c r="AA109" i="7"/>
  <c r="U109" i="7"/>
  <c r="O109" i="7"/>
  <c r="I109" i="7"/>
  <c r="AM108" i="7"/>
  <c r="AG108" i="7"/>
  <c r="AA108" i="7"/>
  <c r="U108" i="7"/>
  <c r="O108" i="7"/>
  <c r="I108" i="7"/>
  <c r="AM104" i="7"/>
  <c r="AG104" i="7"/>
  <c r="AA104" i="7"/>
  <c r="U104" i="7"/>
  <c r="O104" i="7"/>
  <c r="I104" i="7"/>
  <c r="AM103" i="7"/>
  <c r="AG103" i="7"/>
  <c r="AA103" i="7"/>
  <c r="U103" i="7"/>
  <c r="O103" i="7"/>
  <c r="I103" i="7"/>
  <c r="AM102" i="7"/>
  <c r="AG102" i="7"/>
  <c r="AA102" i="7"/>
  <c r="U102" i="7"/>
  <c r="O102" i="7"/>
  <c r="I102" i="7"/>
  <c r="AM101" i="7"/>
  <c r="AG101" i="7"/>
  <c r="AA101" i="7"/>
  <c r="U101" i="7"/>
  <c r="O101" i="7"/>
  <c r="I101" i="7"/>
  <c r="AJ45" i="10"/>
  <c r="AK45" i="10" s="1"/>
  <c r="AD45" i="10"/>
  <c r="AE45" i="10" s="1"/>
  <c r="X45" i="10"/>
  <c r="Y45" i="10"/>
  <c r="R45" i="10"/>
  <c r="S45" i="10" s="1"/>
  <c r="L45" i="10"/>
  <c r="AK44" i="10"/>
  <c r="AI44" i="10"/>
  <c r="AE44" i="10"/>
  <c r="AC44" i="10"/>
  <c r="Y44" i="10"/>
  <c r="W44" i="10"/>
  <c r="S44" i="10"/>
  <c r="Q44" i="10"/>
  <c r="M44" i="10"/>
  <c r="K44" i="10"/>
  <c r="G44" i="10"/>
  <c r="E44" i="10"/>
  <c r="AK43" i="10"/>
  <c r="AI43" i="10"/>
  <c r="AE43" i="10"/>
  <c r="AC43" i="10"/>
  <c r="Y43" i="10"/>
  <c r="W43" i="10"/>
  <c r="S43" i="10"/>
  <c r="Q43" i="10"/>
  <c r="M43" i="10"/>
  <c r="K43" i="10"/>
  <c r="G43" i="10"/>
  <c r="E43" i="10"/>
  <c r="AK42" i="10"/>
  <c r="AI42" i="10"/>
  <c r="AE42" i="10"/>
  <c r="AC42" i="10"/>
  <c r="Y42" i="10"/>
  <c r="W42" i="10"/>
  <c r="S42" i="10"/>
  <c r="Q42" i="10"/>
  <c r="M42" i="10"/>
  <c r="K42" i="10"/>
  <c r="G42" i="10"/>
  <c r="E42" i="10"/>
  <c r="E24" i="10"/>
  <c r="G24" i="10"/>
  <c r="G39" i="10" s="1"/>
  <c r="K24" i="10"/>
  <c r="M24" i="10"/>
  <c r="Q24" i="10"/>
  <c r="S24" i="10"/>
  <c r="W24" i="10"/>
  <c r="Y24" i="10"/>
  <c r="AC24" i="10"/>
  <c r="AE24" i="10"/>
  <c r="AI24" i="10"/>
  <c r="AK24" i="10"/>
  <c r="E25" i="10"/>
  <c r="G25" i="10"/>
  <c r="K25" i="10"/>
  <c r="M25" i="10"/>
  <c r="Q25" i="10"/>
  <c r="S25" i="10"/>
  <c r="W25" i="10"/>
  <c r="Y25" i="10"/>
  <c r="AC25" i="10"/>
  <c r="AE25" i="10"/>
  <c r="AI25" i="10"/>
  <c r="AK25" i="10"/>
  <c r="E26" i="10"/>
  <c r="G26" i="10"/>
  <c r="K26" i="10"/>
  <c r="M26" i="10"/>
  <c r="Q26" i="10"/>
  <c r="S26" i="10"/>
  <c r="W26" i="10"/>
  <c r="Y26" i="10"/>
  <c r="AC26" i="10"/>
  <c r="AE26" i="10"/>
  <c r="AI26" i="10"/>
  <c r="AK26" i="10"/>
  <c r="E27" i="10"/>
  <c r="G27" i="10"/>
  <c r="K27" i="10"/>
  <c r="M27" i="10"/>
  <c r="Q27" i="10"/>
  <c r="S27" i="10"/>
  <c r="W27" i="10"/>
  <c r="Y27" i="10"/>
  <c r="AC27" i="10"/>
  <c r="AE27" i="10"/>
  <c r="AI27" i="10"/>
  <c r="AK27" i="10"/>
  <c r="E28" i="10"/>
  <c r="G28" i="10"/>
  <c r="K28" i="10"/>
  <c r="M28" i="10"/>
  <c r="Q28" i="10"/>
  <c r="S28" i="10"/>
  <c r="W28" i="10"/>
  <c r="Y28" i="10"/>
  <c r="AC28" i="10"/>
  <c r="AE28" i="10"/>
  <c r="AI28" i="10"/>
  <c r="AK28" i="10"/>
  <c r="E29" i="10"/>
  <c r="G29" i="10"/>
  <c r="K29" i="10"/>
  <c r="Q29" i="10"/>
  <c r="S29" i="10"/>
  <c r="W29" i="10"/>
  <c r="Y29" i="10"/>
  <c r="AC29" i="10"/>
  <c r="AE29" i="10"/>
  <c r="AI29" i="10"/>
  <c r="AK29" i="10"/>
  <c r="E30" i="10"/>
  <c r="G30" i="10"/>
  <c r="K30" i="10"/>
  <c r="M30" i="10"/>
  <c r="Q30" i="10"/>
  <c r="S30" i="10"/>
  <c r="W30" i="10"/>
  <c r="AC30" i="10"/>
  <c r="AE30" i="10"/>
  <c r="AI30" i="10"/>
  <c r="AK30" i="10"/>
  <c r="E31" i="10"/>
  <c r="G31" i="10"/>
  <c r="K31" i="10"/>
  <c r="M31" i="10"/>
  <c r="Q31" i="10"/>
  <c r="S31" i="10"/>
  <c r="W31" i="10"/>
  <c r="Y31" i="10"/>
  <c r="AC31" i="10"/>
  <c r="AE31" i="10"/>
  <c r="AI31" i="10"/>
  <c r="AK31" i="10"/>
  <c r="E32" i="10"/>
  <c r="G32" i="10"/>
  <c r="K32" i="10"/>
  <c r="M32" i="10"/>
  <c r="Q32" i="10"/>
  <c r="S32" i="10"/>
  <c r="W32" i="10"/>
  <c r="Y32" i="10"/>
  <c r="AC32" i="10"/>
  <c r="AE32" i="10"/>
  <c r="AI32" i="10"/>
  <c r="AK32" i="10"/>
  <c r="E33" i="10"/>
  <c r="G33" i="10"/>
  <c r="K33" i="10"/>
  <c r="M33" i="10"/>
  <c r="Q33" i="10"/>
  <c r="S33" i="10"/>
  <c r="W33" i="10"/>
  <c r="Y33" i="10"/>
  <c r="AC33" i="10"/>
  <c r="AE33" i="10"/>
  <c r="AI33" i="10"/>
  <c r="AK33" i="10"/>
  <c r="E34" i="10"/>
  <c r="G34" i="10"/>
  <c r="K34" i="10"/>
  <c r="M34" i="10"/>
  <c r="Q34" i="10"/>
  <c r="S34" i="10"/>
  <c r="W34" i="10"/>
  <c r="Y34" i="10"/>
  <c r="AC34" i="10"/>
  <c r="AE34" i="10"/>
  <c r="AI34" i="10"/>
  <c r="AK34" i="10"/>
  <c r="E35" i="10"/>
  <c r="G35" i="10"/>
  <c r="K35" i="10"/>
  <c r="M35" i="10"/>
  <c r="Q35" i="10"/>
  <c r="S35" i="10"/>
  <c r="W35" i="10"/>
  <c r="Y35" i="10"/>
  <c r="AC35" i="10"/>
  <c r="AE35" i="10"/>
  <c r="AI35" i="10"/>
  <c r="AK35" i="10"/>
  <c r="E36" i="10"/>
  <c r="G36" i="10"/>
  <c r="K36" i="10"/>
  <c r="M36" i="10"/>
  <c r="Q36" i="10"/>
  <c r="S36" i="10"/>
  <c r="W36" i="10"/>
  <c r="Y36" i="10"/>
  <c r="AC36" i="10"/>
  <c r="AE36" i="10"/>
  <c r="AI36" i="10"/>
  <c r="AK36" i="10"/>
  <c r="E37" i="10"/>
  <c r="G37" i="10"/>
  <c r="K37" i="10"/>
  <c r="M37" i="10"/>
  <c r="Q37" i="10"/>
  <c r="S37" i="10"/>
  <c r="W37" i="10"/>
  <c r="Y37" i="10"/>
  <c r="AC37" i="10"/>
  <c r="AE37" i="10"/>
  <c r="AI37" i="10"/>
  <c r="AK37" i="10"/>
  <c r="E38" i="10"/>
  <c r="G38" i="10"/>
  <c r="K38" i="10"/>
  <c r="M38" i="10"/>
  <c r="Q38" i="10"/>
  <c r="S38" i="10"/>
  <c r="W38" i="10"/>
  <c r="Y38" i="10"/>
  <c r="AC38" i="10"/>
  <c r="AE38" i="10"/>
  <c r="AI38" i="10"/>
  <c r="AK38" i="10"/>
  <c r="AK23" i="10"/>
  <c r="AI23" i="10"/>
  <c r="AE23" i="10"/>
  <c r="AC23" i="10"/>
  <c r="Y23" i="10"/>
  <c r="W23" i="10"/>
  <c r="S23" i="10"/>
  <c r="Q23" i="10"/>
  <c r="M23" i="10"/>
  <c r="K23" i="10"/>
  <c r="G23" i="10"/>
  <c r="E23" i="10"/>
  <c r="AK21" i="10"/>
  <c r="AI21" i="10"/>
  <c r="AE21" i="10"/>
  <c r="AC21" i="10"/>
  <c r="Y21" i="10"/>
  <c r="W21" i="10"/>
  <c r="S21" i="10"/>
  <c r="Q21" i="10"/>
  <c r="M21" i="10"/>
  <c r="K21" i="10"/>
  <c r="G21" i="10"/>
  <c r="E21" i="10"/>
  <c r="AK20" i="10"/>
  <c r="AI20" i="10"/>
  <c r="AE20" i="10"/>
  <c r="AC20" i="10"/>
  <c r="Y20" i="10"/>
  <c r="W20" i="10"/>
  <c r="S20" i="10"/>
  <c r="Q20" i="10"/>
  <c r="M20" i="10"/>
  <c r="K20" i="10"/>
  <c r="G20" i="10"/>
  <c r="E20" i="10"/>
  <c r="AK19" i="10"/>
  <c r="AI19" i="10"/>
  <c r="AE19" i="10"/>
  <c r="AC19" i="10"/>
  <c r="Y19" i="10"/>
  <c r="W19" i="10"/>
  <c r="S19" i="10"/>
  <c r="Q19" i="10"/>
  <c r="M19" i="10"/>
  <c r="K19" i="10"/>
  <c r="G19" i="10"/>
  <c r="E19" i="10"/>
  <c r="AK18" i="10"/>
  <c r="AI18" i="10"/>
  <c r="AE18" i="10"/>
  <c r="AC18" i="10"/>
  <c r="S18" i="10"/>
  <c r="Q18" i="10"/>
  <c r="M18" i="10"/>
  <c r="K18" i="10"/>
  <c r="G18" i="10"/>
  <c r="E18" i="10"/>
  <c r="M17" i="10"/>
  <c r="K17" i="10"/>
  <c r="G17" i="10"/>
  <c r="E17" i="10"/>
  <c r="G16" i="10"/>
  <c r="E16" i="10"/>
  <c r="AK15" i="10"/>
  <c r="AI15" i="10"/>
  <c r="AE15" i="10"/>
  <c r="AC15" i="10"/>
  <c r="S15" i="10"/>
  <c r="Q15" i="10"/>
  <c r="M15" i="10"/>
  <c r="K15" i="10"/>
  <c r="G15" i="10"/>
  <c r="E15" i="10"/>
  <c r="AK14" i="10"/>
  <c r="AI14" i="10"/>
  <c r="AE14" i="10"/>
  <c r="AC14" i="10"/>
  <c r="Y14" i="10"/>
  <c r="W14" i="10"/>
  <c r="S14" i="10"/>
  <c r="Q14" i="10"/>
  <c r="M14" i="10"/>
  <c r="K14" i="10"/>
  <c r="G14" i="10"/>
  <c r="E14" i="10"/>
  <c r="AK13" i="10"/>
  <c r="AI13" i="10"/>
  <c r="AE13" i="10"/>
  <c r="AC13" i="10"/>
  <c r="Y13" i="10"/>
  <c r="W13" i="10"/>
  <c r="S13" i="10"/>
  <c r="Q13" i="10"/>
  <c r="M13" i="10"/>
  <c r="K13" i="10"/>
  <c r="G13" i="10"/>
  <c r="E13" i="10"/>
  <c r="AK12" i="10"/>
  <c r="AI12" i="10"/>
  <c r="AE12" i="10"/>
  <c r="AC12" i="10"/>
  <c r="Y12" i="10"/>
  <c r="W12" i="10"/>
  <c r="W39" i="10" s="1"/>
  <c r="S12" i="10"/>
  <c r="Q12" i="10"/>
  <c r="M12" i="10"/>
  <c r="M39" i="10" s="1"/>
  <c r="K12" i="10"/>
  <c r="K39" i="10" s="1"/>
  <c r="G12" i="10"/>
  <c r="E12" i="10"/>
  <c r="E92" i="7"/>
  <c r="G92" i="7"/>
  <c r="K92" i="7"/>
  <c r="M92" i="7"/>
  <c r="Q92" i="7"/>
  <c r="S92" i="7"/>
  <c r="W92" i="7"/>
  <c r="Y92" i="7"/>
  <c r="AC92" i="7"/>
  <c r="AE92" i="7"/>
  <c r="AI92" i="7"/>
  <c r="AK92" i="7"/>
  <c r="E93" i="7"/>
  <c r="G93" i="7"/>
  <c r="K93" i="7"/>
  <c r="M93" i="7"/>
  <c r="Q93" i="7"/>
  <c r="S93" i="7"/>
  <c r="W93" i="7"/>
  <c r="Y93" i="7"/>
  <c r="AC93" i="7"/>
  <c r="AE93" i="7"/>
  <c r="AI93" i="7"/>
  <c r="AK93" i="7"/>
  <c r="E94" i="7"/>
  <c r="G94" i="7"/>
  <c r="K94" i="7"/>
  <c r="M94" i="7"/>
  <c r="Q94" i="7"/>
  <c r="S94" i="7"/>
  <c r="W94" i="7"/>
  <c r="Y94" i="7"/>
  <c r="AC94" i="7"/>
  <c r="AE94" i="7"/>
  <c r="AI94" i="7"/>
  <c r="AK94" i="7"/>
  <c r="AK91" i="7"/>
  <c r="AI91" i="7"/>
  <c r="AE91" i="7"/>
  <c r="AC91" i="7"/>
  <c r="Y91" i="7"/>
  <c r="W91" i="7"/>
  <c r="S91" i="7"/>
  <c r="Q91" i="7"/>
  <c r="M91" i="7"/>
  <c r="K91" i="7"/>
  <c r="G91" i="7"/>
  <c r="E91" i="7"/>
  <c r="AK90" i="7"/>
  <c r="AI90" i="7"/>
  <c r="AE90" i="7"/>
  <c r="AC90" i="7"/>
  <c r="Y90" i="7"/>
  <c r="W90" i="7"/>
  <c r="S90" i="7"/>
  <c r="Q90" i="7"/>
  <c r="M90" i="7"/>
  <c r="K90" i="7"/>
  <c r="G90" i="7"/>
  <c r="E90" i="7"/>
  <c r="AK89" i="7"/>
  <c r="AI89" i="7"/>
  <c r="AE89" i="7"/>
  <c r="AC89" i="7"/>
  <c r="Y89" i="7"/>
  <c r="W89" i="7"/>
  <c r="S89" i="7"/>
  <c r="Q89" i="7"/>
  <c r="M89" i="7"/>
  <c r="K89" i="7"/>
  <c r="G89" i="7"/>
  <c r="E89" i="7"/>
  <c r="AK88" i="7"/>
  <c r="AI88" i="7"/>
  <c r="AE88" i="7"/>
  <c r="AC88" i="7"/>
  <c r="Y88" i="7"/>
  <c r="W88" i="7"/>
  <c r="S88" i="7"/>
  <c r="Q88" i="7"/>
  <c r="M88" i="7"/>
  <c r="K88" i="7"/>
  <c r="G88" i="7"/>
  <c r="E88" i="7"/>
  <c r="AK87" i="7"/>
  <c r="AI87" i="7"/>
  <c r="AE87" i="7"/>
  <c r="AC87" i="7"/>
  <c r="Y87" i="7"/>
  <c r="W87" i="7"/>
  <c r="S87" i="7"/>
  <c r="Q87" i="7"/>
  <c r="M87" i="7"/>
  <c r="K87" i="7"/>
  <c r="G87" i="7"/>
  <c r="E87" i="7"/>
  <c r="AK86" i="7"/>
  <c r="AI86" i="7"/>
  <c r="AE86" i="7"/>
  <c r="AC86" i="7"/>
  <c r="Y86" i="7"/>
  <c r="W86" i="7"/>
  <c r="S86" i="7"/>
  <c r="Q86" i="7"/>
  <c r="M86" i="7"/>
  <c r="K86" i="7"/>
  <c r="G86" i="7"/>
  <c r="E86" i="7"/>
  <c r="AK85" i="7"/>
  <c r="AI85" i="7"/>
  <c r="AE85" i="7"/>
  <c r="AC85" i="7"/>
  <c r="Y85" i="7"/>
  <c r="W85" i="7"/>
  <c r="S85" i="7"/>
  <c r="Q85" i="7"/>
  <c r="M85" i="7"/>
  <c r="K85" i="7"/>
  <c r="G85" i="7"/>
  <c r="E85" i="7"/>
  <c r="AK84" i="7"/>
  <c r="AI84" i="7"/>
  <c r="AE84" i="7"/>
  <c r="AC84" i="7"/>
  <c r="Y84" i="7"/>
  <c r="W84" i="7"/>
  <c r="S84" i="7"/>
  <c r="Q84" i="7"/>
  <c r="M84" i="7"/>
  <c r="K84" i="7"/>
  <c r="G84" i="7"/>
  <c r="E84" i="7"/>
  <c r="AK83" i="7"/>
  <c r="AI83" i="7"/>
  <c r="AE83" i="7"/>
  <c r="AC83" i="7"/>
  <c r="Y83" i="7"/>
  <c r="W83" i="7"/>
  <c r="S83" i="7"/>
  <c r="Q83" i="7"/>
  <c r="M83" i="7"/>
  <c r="K83" i="7"/>
  <c r="G83" i="7"/>
  <c r="E83" i="7"/>
  <c r="AK82" i="7"/>
  <c r="AI82" i="7"/>
  <c r="AE82" i="7"/>
  <c r="AC82" i="7"/>
  <c r="Y82" i="7"/>
  <c r="W82" i="7"/>
  <c r="S82" i="7"/>
  <c r="Q82" i="7"/>
  <c r="M82" i="7"/>
  <c r="K82" i="7"/>
  <c r="G82" i="7"/>
  <c r="E82" i="7"/>
  <c r="AK81" i="7"/>
  <c r="AI81" i="7"/>
  <c r="AE81" i="7"/>
  <c r="AC81" i="7"/>
  <c r="Y81" i="7"/>
  <c r="W81" i="7"/>
  <c r="S81" i="7"/>
  <c r="Q81" i="7"/>
  <c r="M81" i="7"/>
  <c r="K81" i="7"/>
  <c r="G81" i="7"/>
  <c r="E81" i="7"/>
  <c r="AK80" i="7"/>
  <c r="AI80" i="7"/>
  <c r="AE80" i="7"/>
  <c r="AC80" i="7"/>
  <c r="Y80" i="7"/>
  <c r="W80" i="7"/>
  <c r="S80" i="7"/>
  <c r="Q80" i="7"/>
  <c r="M80" i="7"/>
  <c r="K80" i="7"/>
  <c r="G80" i="7"/>
  <c r="E80" i="7"/>
  <c r="AK79" i="7"/>
  <c r="AI79" i="7"/>
  <c r="AE79" i="7"/>
  <c r="AC79" i="7"/>
  <c r="Y79" i="7"/>
  <c r="W79" i="7"/>
  <c r="S79" i="7"/>
  <c r="Q79" i="7"/>
  <c r="M79" i="7"/>
  <c r="K79" i="7"/>
  <c r="G79" i="7"/>
  <c r="E79" i="7"/>
  <c r="AK78" i="7"/>
  <c r="AI78" i="7"/>
  <c r="AE78" i="7"/>
  <c r="AC78" i="7"/>
  <c r="Y78" i="7"/>
  <c r="W78" i="7"/>
  <c r="S78" i="7"/>
  <c r="Q78" i="7"/>
  <c r="M78" i="7"/>
  <c r="K78" i="7"/>
  <c r="G78" i="7"/>
  <c r="E78" i="7"/>
  <c r="AK77" i="7"/>
  <c r="AI77" i="7"/>
  <c r="AE77" i="7"/>
  <c r="AC77" i="7"/>
  <c r="Y77" i="7"/>
  <c r="W77" i="7"/>
  <c r="S77" i="7"/>
  <c r="Q77" i="7"/>
  <c r="M77" i="7"/>
  <c r="K77" i="7"/>
  <c r="G77" i="7"/>
  <c r="E77" i="7"/>
  <c r="AK76" i="7"/>
  <c r="AI76" i="7"/>
  <c r="AE76" i="7"/>
  <c r="AC76" i="7"/>
  <c r="Y76" i="7"/>
  <c r="W76" i="7"/>
  <c r="S76" i="7"/>
  <c r="Q76" i="7"/>
  <c r="M76" i="7"/>
  <c r="K76" i="7"/>
  <c r="G76" i="7"/>
  <c r="E76" i="7"/>
  <c r="AK75" i="7"/>
  <c r="AI75" i="7"/>
  <c r="AE75" i="7"/>
  <c r="AC75" i="7"/>
  <c r="Y75" i="7"/>
  <c r="W75" i="7"/>
  <c r="S75" i="7"/>
  <c r="Q75" i="7"/>
  <c r="M75" i="7"/>
  <c r="K75" i="7"/>
  <c r="G75" i="7"/>
  <c r="E75" i="7"/>
  <c r="AK74" i="7"/>
  <c r="AI74" i="7"/>
  <c r="AE74" i="7"/>
  <c r="AC74" i="7"/>
  <c r="Y74" i="7"/>
  <c r="W74" i="7"/>
  <c r="S74" i="7"/>
  <c r="Q74" i="7"/>
  <c r="M74" i="7"/>
  <c r="K74" i="7"/>
  <c r="G74" i="7"/>
  <c r="E74" i="7"/>
  <c r="AK73" i="7"/>
  <c r="AI73" i="7"/>
  <c r="AE73" i="7"/>
  <c r="AC73" i="7"/>
  <c r="Y73" i="7"/>
  <c r="W73" i="7"/>
  <c r="S73" i="7"/>
  <c r="Q73" i="7"/>
  <c r="M73" i="7"/>
  <c r="K73" i="7"/>
  <c r="G73" i="7"/>
  <c r="E73" i="7"/>
  <c r="AK72" i="7"/>
  <c r="AI72" i="7"/>
  <c r="AE72" i="7"/>
  <c r="AC72" i="7"/>
  <c r="Y72" i="7"/>
  <c r="W72" i="7"/>
  <c r="S72" i="7"/>
  <c r="Q72" i="7"/>
  <c r="M72" i="7"/>
  <c r="K72" i="7"/>
  <c r="G72" i="7"/>
  <c r="E72" i="7"/>
  <c r="AK71" i="7"/>
  <c r="AI71" i="7"/>
  <c r="AE71" i="7"/>
  <c r="AC71" i="7"/>
  <c r="Y71" i="7"/>
  <c r="W71" i="7"/>
  <c r="S71" i="7"/>
  <c r="Q71" i="7"/>
  <c r="M71" i="7"/>
  <c r="K71" i="7"/>
  <c r="G71" i="7"/>
  <c r="E71" i="7"/>
  <c r="AK70" i="7"/>
  <c r="AI70" i="7"/>
  <c r="AE70" i="7"/>
  <c r="AC70" i="7"/>
  <c r="Y70" i="7"/>
  <c r="W70" i="7"/>
  <c r="S70" i="7"/>
  <c r="Q70" i="7"/>
  <c r="M70" i="7"/>
  <c r="K70" i="7"/>
  <c r="G70" i="7"/>
  <c r="E70" i="7"/>
  <c r="AK69" i="7"/>
  <c r="AI69" i="7"/>
  <c r="AE69" i="7"/>
  <c r="AC69" i="7"/>
  <c r="Y69" i="7"/>
  <c r="W69" i="7"/>
  <c r="S69" i="7"/>
  <c r="Q69" i="7"/>
  <c r="M69" i="7"/>
  <c r="K69" i="7"/>
  <c r="G69" i="7"/>
  <c r="E69" i="7"/>
  <c r="AK64" i="7"/>
  <c r="AI64" i="7"/>
  <c r="AE64" i="7"/>
  <c r="AC64" i="7"/>
  <c r="Y64" i="7"/>
  <c r="W64" i="7"/>
  <c r="S64" i="7"/>
  <c r="Q64" i="7"/>
  <c r="M64" i="7"/>
  <c r="K64" i="7"/>
  <c r="G64" i="7"/>
  <c r="E64" i="7"/>
  <c r="AK63" i="7"/>
  <c r="AI63" i="7"/>
  <c r="AE63" i="7"/>
  <c r="AC63" i="7"/>
  <c r="Y63" i="7"/>
  <c r="W63" i="7"/>
  <c r="S63" i="7"/>
  <c r="Q63" i="7"/>
  <c r="M63" i="7"/>
  <c r="K63" i="7"/>
  <c r="G63" i="7"/>
  <c r="E63" i="7"/>
  <c r="AK62" i="7"/>
  <c r="AI62" i="7"/>
  <c r="AE62" i="7"/>
  <c r="AC62" i="7"/>
  <c r="Y62" i="7"/>
  <c r="W62" i="7"/>
  <c r="S62" i="7"/>
  <c r="Q62" i="7"/>
  <c r="M62" i="7"/>
  <c r="K62" i="7"/>
  <c r="G62" i="7"/>
  <c r="E62" i="7"/>
  <c r="AK61" i="7"/>
  <c r="AI61" i="7"/>
  <c r="AE61" i="7"/>
  <c r="AC61" i="7"/>
  <c r="Y61" i="7"/>
  <c r="W61" i="7"/>
  <c r="S61" i="7"/>
  <c r="Q61" i="7"/>
  <c r="M61" i="7"/>
  <c r="K61" i="7"/>
  <c r="G61" i="7"/>
  <c r="E61" i="7"/>
  <c r="E65" i="7" s="1"/>
  <c r="AK65" i="7"/>
  <c r="AI65" i="7"/>
  <c r="AE65" i="7"/>
  <c r="AC65" i="7"/>
  <c r="Y65" i="7"/>
  <c r="W65" i="7"/>
  <c r="S65" i="7"/>
  <c r="Q65" i="7"/>
  <c r="M65" i="7"/>
  <c r="G65" i="7"/>
  <c r="AK58" i="7"/>
  <c r="AI58" i="7"/>
  <c r="AE58" i="7"/>
  <c r="AC58" i="7"/>
  <c r="Y58" i="7"/>
  <c r="W58" i="7"/>
  <c r="S58" i="7"/>
  <c r="Q58" i="7"/>
  <c r="K58" i="7"/>
  <c r="G58" i="7"/>
  <c r="E58" i="7"/>
  <c r="K40" i="7"/>
  <c r="M40" i="7"/>
  <c r="Q40" i="7"/>
  <c r="S40" i="7"/>
  <c r="W40" i="7"/>
  <c r="Y40" i="7"/>
  <c r="AC40" i="7"/>
  <c r="AE40" i="7"/>
  <c r="AI40" i="7"/>
  <c r="AK40" i="7"/>
  <c r="K41" i="7"/>
  <c r="M41" i="7"/>
  <c r="Q41" i="7"/>
  <c r="S41" i="7"/>
  <c r="W41" i="7"/>
  <c r="Y41" i="7"/>
  <c r="AC41" i="7"/>
  <c r="AE41" i="7"/>
  <c r="AI41" i="7"/>
  <c r="AK41" i="7"/>
  <c r="K42" i="7"/>
  <c r="M42" i="7"/>
  <c r="Q42" i="7"/>
  <c r="S42" i="7"/>
  <c r="W42" i="7"/>
  <c r="Y42" i="7"/>
  <c r="AC42" i="7"/>
  <c r="AE42" i="7"/>
  <c r="AI42" i="7"/>
  <c r="AK42" i="7"/>
  <c r="K43" i="7"/>
  <c r="M43" i="7"/>
  <c r="Q43" i="7"/>
  <c r="S43" i="7"/>
  <c r="W43" i="7"/>
  <c r="Y43" i="7"/>
  <c r="AC43" i="7"/>
  <c r="AE43" i="7"/>
  <c r="AI43" i="7"/>
  <c r="AK43" i="7"/>
  <c r="E44" i="7"/>
  <c r="G44" i="7"/>
  <c r="K44" i="7"/>
  <c r="M44" i="7"/>
  <c r="Q44" i="7"/>
  <c r="S44" i="7"/>
  <c r="W44" i="7"/>
  <c r="Y44" i="7"/>
  <c r="AC44" i="7"/>
  <c r="AE44" i="7"/>
  <c r="AI44" i="7"/>
  <c r="AK44" i="7"/>
  <c r="E45" i="7"/>
  <c r="G45" i="7"/>
  <c r="K45" i="7"/>
  <c r="M45" i="7"/>
  <c r="Q45" i="7"/>
  <c r="S45" i="7"/>
  <c r="W45" i="7"/>
  <c r="Y45" i="7"/>
  <c r="AC45" i="7"/>
  <c r="AE45" i="7"/>
  <c r="AI45" i="7"/>
  <c r="AK45" i="7"/>
  <c r="E46" i="7"/>
  <c r="G46" i="7"/>
  <c r="K46" i="7"/>
  <c r="M46" i="7"/>
  <c r="Q46" i="7"/>
  <c r="S46" i="7"/>
  <c r="W46" i="7"/>
  <c r="Y46" i="7"/>
  <c r="AC46" i="7"/>
  <c r="AE46" i="7"/>
  <c r="AI46" i="7"/>
  <c r="AK46" i="7"/>
  <c r="AK39" i="7"/>
  <c r="AI39" i="7"/>
  <c r="AE39" i="7"/>
  <c r="AC39" i="7"/>
  <c r="Y39" i="7"/>
  <c r="W39" i="7"/>
  <c r="S39" i="7"/>
  <c r="Q39" i="7"/>
  <c r="M39" i="7"/>
  <c r="K39" i="7"/>
  <c r="AK38" i="7"/>
  <c r="AI38" i="7"/>
  <c r="AE38" i="7"/>
  <c r="AC38" i="7"/>
  <c r="Y38" i="7"/>
  <c r="W38" i="7"/>
  <c r="S38" i="7"/>
  <c r="Q38" i="7"/>
  <c r="M38" i="7"/>
  <c r="K38" i="7"/>
  <c r="AK37" i="7"/>
  <c r="AI37" i="7"/>
  <c r="AE37" i="7"/>
  <c r="AC37" i="7"/>
  <c r="Y37" i="7"/>
  <c r="W37" i="7"/>
  <c r="S37" i="7"/>
  <c r="Q37" i="7"/>
  <c r="M37" i="7"/>
  <c r="K37" i="7"/>
  <c r="AK36" i="7"/>
  <c r="AI36" i="7"/>
  <c r="AE36" i="7"/>
  <c r="AC36" i="7"/>
  <c r="Y36" i="7"/>
  <c r="W36" i="7"/>
  <c r="S36" i="7"/>
  <c r="Q36" i="7"/>
  <c r="M36" i="7"/>
  <c r="K36" i="7"/>
  <c r="AK48" i="7"/>
  <c r="AI48" i="7"/>
  <c r="AE48" i="7"/>
  <c r="AC48" i="7"/>
  <c r="Y48" i="7"/>
  <c r="W48" i="7"/>
  <c r="S48" i="7"/>
  <c r="Q48" i="7"/>
  <c r="M48" i="7"/>
  <c r="K48" i="7"/>
  <c r="G48" i="7"/>
  <c r="E48" i="7"/>
  <c r="AK25" i="7"/>
  <c r="AI25" i="7"/>
  <c r="AE25" i="7"/>
  <c r="AC25" i="7"/>
  <c r="Y25" i="7"/>
  <c r="W25" i="7"/>
  <c r="S25" i="7"/>
  <c r="Q25" i="7"/>
  <c r="M25" i="7"/>
  <c r="K25" i="7"/>
  <c r="G25" i="7"/>
  <c r="AK24" i="7"/>
  <c r="AI24" i="7"/>
  <c r="AE24" i="7"/>
  <c r="AC24" i="7"/>
  <c r="Y24" i="7"/>
  <c r="W24" i="7"/>
  <c r="S24" i="7"/>
  <c r="Q24" i="7"/>
  <c r="M24" i="7"/>
  <c r="K24" i="7"/>
  <c r="G24" i="7"/>
  <c r="AK31" i="7"/>
  <c r="AI31" i="7"/>
  <c r="AE31" i="7"/>
  <c r="AC31" i="7"/>
  <c r="Y31" i="7"/>
  <c r="W31" i="7"/>
  <c r="S31" i="7"/>
  <c r="Q31" i="7"/>
  <c r="M31" i="7"/>
  <c r="K31" i="7"/>
  <c r="G31" i="7"/>
  <c r="AK30" i="7"/>
  <c r="AI30" i="7"/>
  <c r="AE30" i="7"/>
  <c r="AC30" i="7"/>
  <c r="Y30" i="7"/>
  <c r="W30" i="7"/>
  <c r="S30" i="7"/>
  <c r="Q30" i="7"/>
  <c r="M30" i="7"/>
  <c r="K30" i="7"/>
  <c r="AK29" i="7"/>
  <c r="AI29" i="7"/>
  <c r="AE29" i="7"/>
  <c r="AC29" i="7"/>
  <c r="Y29" i="7"/>
  <c r="W29" i="7"/>
  <c r="S29" i="7"/>
  <c r="Q29" i="7"/>
  <c r="M29" i="7"/>
  <c r="AK20" i="7"/>
  <c r="AI20" i="7"/>
  <c r="AE20" i="7"/>
  <c r="AC20" i="7"/>
  <c r="Y20" i="7"/>
  <c r="W20" i="7"/>
  <c r="S20" i="7"/>
  <c r="Q20" i="7"/>
  <c r="M20" i="7"/>
  <c r="K20" i="7"/>
  <c r="G20" i="7"/>
  <c r="AK19" i="7"/>
  <c r="AI19" i="7"/>
  <c r="AE19" i="7"/>
  <c r="AC19" i="7"/>
  <c r="Y19" i="7"/>
  <c r="W19" i="7"/>
  <c r="G19" i="7"/>
  <c r="E19" i="7"/>
  <c r="AK26" i="7"/>
  <c r="AI26" i="7"/>
  <c r="AE26" i="7"/>
  <c r="AC26" i="7"/>
  <c r="Y26" i="7"/>
  <c r="W26" i="7"/>
  <c r="S26" i="7"/>
  <c r="Q26" i="7"/>
  <c r="M26" i="7"/>
  <c r="K26" i="7"/>
  <c r="E26" i="7"/>
  <c r="AK28" i="7"/>
  <c r="AI28" i="7"/>
  <c r="AE28" i="7"/>
  <c r="AC28" i="7"/>
  <c r="Y28" i="7"/>
  <c r="W28" i="7"/>
  <c r="S28" i="7"/>
  <c r="Q28" i="7"/>
  <c r="M28" i="7"/>
  <c r="K28" i="7"/>
  <c r="AK23" i="7"/>
  <c r="AI23" i="7"/>
  <c r="AE23" i="7"/>
  <c r="AC23" i="7"/>
  <c r="Y23" i="7"/>
  <c r="W23" i="7"/>
  <c r="S23" i="7"/>
  <c r="Q23" i="7"/>
  <c r="K23" i="7"/>
  <c r="G23" i="7"/>
  <c r="AK27" i="7"/>
  <c r="AI27" i="7"/>
  <c r="AE27" i="7"/>
  <c r="AC27" i="7"/>
  <c r="Y27" i="7"/>
  <c r="W27" i="7"/>
  <c r="S27" i="7"/>
  <c r="Q27" i="7"/>
  <c r="M27" i="7"/>
  <c r="K27" i="7"/>
  <c r="AK22" i="7"/>
  <c r="AI22" i="7"/>
  <c r="AE22" i="7"/>
  <c r="AC22" i="7"/>
  <c r="Y22" i="7"/>
  <c r="W22" i="7"/>
  <c r="S22" i="7"/>
  <c r="Q22" i="7"/>
  <c r="M22" i="7"/>
  <c r="K22" i="7"/>
  <c r="G22" i="7"/>
  <c r="AK13" i="7"/>
  <c r="AI13" i="7"/>
  <c r="AE13" i="7"/>
  <c r="AC13" i="7"/>
  <c r="Y13" i="7"/>
  <c r="W13" i="7"/>
  <c r="S13" i="7"/>
  <c r="Q13" i="7"/>
  <c r="M13" i="7"/>
  <c r="K13" i="7"/>
  <c r="G13" i="7"/>
  <c r="E13" i="7"/>
  <c r="AK12" i="7"/>
  <c r="AI12" i="7"/>
  <c r="AE12" i="7"/>
  <c r="AC12" i="7"/>
  <c r="Y12" i="7"/>
  <c r="W12" i="7"/>
  <c r="S12" i="7"/>
  <c r="Q12" i="7"/>
  <c r="M12" i="7"/>
  <c r="K12" i="7"/>
  <c r="G12" i="7"/>
  <c r="E12" i="7"/>
  <c r="AK11" i="7"/>
  <c r="AI11" i="7"/>
  <c r="AE11" i="7"/>
  <c r="AC11" i="7"/>
  <c r="Y11" i="7"/>
  <c r="W11" i="7"/>
  <c r="G11" i="7"/>
  <c r="E11" i="7"/>
  <c r="AK10" i="7"/>
  <c r="AI10" i="7"/>
  <c r="AE10" i="7"/>
  <c r="AC10" i="7"/>
  <c r="Y10" i="7"/>
  <c r="W10" i="7"/>
  <c r="S10" i="7"/>
  <c r="Q10" i="7"/>
  <c r="M10" i="7"/>
  <c r="G10" i="7"/>
  <c r="E10" i="7"/>
  <c r="AR65" i="7"/>
  <c r="AL65" i="7"/>
  <c r="AF65" i="7"/>
  <c r="Z65" i="7"/>
  <c r="Z66" i="7" s="1"/>
  <c r="Z10" i="10" s="1"/>
  <c r="T65" i="7"/>
  <c r="N65" i="7"/>
  <c r="H65" i="7"/>
  <c r="AP59" i="7"/>
  <c r="AN59" i="7"/>
  <c r="AJ59" i="7"/>
  <c r="AH59" i="7"/>
  <c r="AD59" i="7"/>
  <c r="AB59" i="7"/>
  <c r="X59" i="7"/>
  <c r="V59" i="7"/>
  <c r="R59" i="7"/>
  <c r="P59" i="7"/>
  <c r="L59" i="7"/>
  <c r="J59" i="7"/>
  <c r="F59" i="7"/>
  <c r="D59" i="7"/>
  <c r="AM107" i="7"/>
  <c r="AM106" i="7"/>
  <c r="AM105" i="7"/>
  <c r="AG107" i="7"/>
  <c r="AG106" i="7"/>
  <c r="AG105" i="7"/>
  <c r="AA107" i="7"/>
  <c r="AA106" i="7"/>
  <c r="AA105" i="7"/>
  <c r="U107" i="7"/>
  <c r="U106" i="7"/>
  <c r="U105" i="7"/>
  <c r="O107" i="7"/>
  <c r="O106" i="7"/>
  <c r="O105" i="7"/>
  <c r="I107" i="7"/>
  <c r="I106" i="7"/>
  <c r="I105" i="7"/>
  <c r="AM100" i="7"/>
  <c r="AG100" i="7"/>
  <c r="AA100" i="7"/>
  <c r="O100" i="7"/>
  <c r="I100" i="7"/>
  <c r="U100" i="7"/>
  <c r="AM99" i="7"/>
  <c r="AG99" i="7"/>
  <c r="AA99" i="7"/>
  <c r="U99" i="7"/>
  <c r="O99" i="7"/>
  <c r="M45" i="10"/>
  <c r="AL49" i="7"/>
  <c r="AJ49" i="7"/>
  <c r="AP65" i="7"/>
  <c r="AN65" i="7"/>
  <c r="AJ65" i="7"/>
  <c r="AH65" i="7"/>
  <c r="AD65" i="7"/>
  <c r="AB65" i="7"/>
  <c r="X65" i="7"/>
  <c r="V65" i="7"/>
  <c r="R65" i="7"/>
  <c r="P65" i="7"/>
  <c r="L65" i="7"/>
  <c r="J65" i="7"/>
  <c r="F65" i="7"/>
  <c r="D65" i="7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AH45" i="10"/>
  <c r="AI45" i="10" s="1"/>
  <c r="AB45" i="10"/>
  <c r="AC45" i="10"/>
  <c r="V45" i="10"/>
  <c r="W45" i="10"/>
  <c r="P45" i="10"/>
  <c r="Q45" i="10" s="1"/>
  <c r="J45" i="10"/>
  <c r="K45" i="10"/>
  <c r="F45" i="10"/>
  <c r="G45" i="10" s="1"/>
  <c r="D45" i="10"/>
  <c r="E45" i="10" s="1"/>
  <c r="D39" i="10"/>
  <c r="Y39" i="10"/>
  <c r="E39" i="10"/>
  <c r="I65" i="10"/>
  <c r="AL66" i="7" l="1"/>
  <c r="AL10" i="13" s="1"/>
  <c r="AL40" i="13" s="1"/>
  <c r="K65" i="7"/>
  <c r="AK39" i="11"/>
  <c r="AI39" i="13"/>
  <c r="AM65" i="13"/>
  <c r="AS65" i="13" s="1"/>
  <c r="AQ39" i="11"/>
  <c r="AS56" i="11"/>
  <c r="AI39" i="10"/>
  <c r="AO39" i="13"/>
  <c r="W39" i="13"/>
  <c r="AO39" i="11"/>
  <c r="AN39" i="11"/>
  <c r="AC39" i="13"/>
  <c r="AN39" i="13"/>
  <c r="Y39" i="13"/>
  <c r="AP39" i="13"/>
  <c r="AC39" i="10"/>
  <c r="AN39" i="10"/>
  <c r="AE39" i="13"/>
  <c r="AR39" i="13"/>
  <c r="U65" i="10"/>
  <c r="AN45" i="10"/>
  <c r="Q39" i="10"/>
  <c r="AQ45" i="10"/>
  <c r="AR39" i="10"/>
  <c r="S39" i="10"/>
  <c r="AE39" i="10"/>
  <c r="AO39" i="10"/>
  <c r="O65" i="11"/>
  <c r="AG65" i="11"/>
  <c r="AG65" i="10"/>
  <c r="AO45" i="10"/>
  <c r="AP39" i="10"/>
  <c r="AQ39" i="10"/>
  <c r="AS53" i="10"/>
  <c r="O65" i="10"/>
  <c r="AA65" i="10"/>
  <c r="AS61" i="10"/>
  <c r="AS62" i="10"/>
  <c r="AP45" i="10"/>
  <c r="AK39" i="13"/>
  <c r="AS39" i="13"/>
  <c r="AS39" i="11"/>
  <c r="AP39" i="11"/>
  <c r="AS64" i="11"/>
  <c r="AR39" i="11"/>
  <c r="Z40" i="10"/>
  <c r="AS39" i="10"/>
  <c r="AS55" i="10"/>
  <c r="AS56" i="10"/>
  <c r="AS58" i="10"/>
  <c r="AS59" i="10"/>
  <c r="AS60" i="10"/>
  <c r="AS63" i="10"/>
  <c r="AS64" i="10"/>
  <c r="AQ39" i="13"/>
  <c r="AS54" i="13"/>
  <c r="AS56" i="13"/>
  <c r="AS62" i="13"/>
  <c r="AS64" i="13"/>
  <c r="AS57" i="13"/>
  <c r="AS61" i="13"/>
  <c r="AS63" i="13"/>
  <c r="W59" i="7"/>
  <c r="K59" i="7"/>
  <c r="T66" i="7"/>
  <c r="T10" i="11" s="1"/>
  <c r="T40" i="11" s="1"/>
  <c r="S59" i="7"/>
  <c r="AO65" i="7"/>
  <c r="AS65" i="7"/>
  <c r="AB66" i="7"/>
  <c r="AB10" i="11" s="1"/>
  <c r="AB40" i="11" s="1"/>
  <c r="AB46" i="11" s="1"/>
  <c r="AC46" i="11" s="1"/>
  <c r="AH66" i="7"/>
  <c r="AH10" i="11" s="1"/>
  <c r="AH40" i="11" s="1"/>
  <c r="AH46" i="11" s="1"/>
  <c r="AI46" i="11" s="1"/>
  <c r="D66" i="7"/>
  <c r="D10" i="13" s="1"/>
  <c r="D40" i="13" s="1"/>
  <c r="D46" i="13" s="1"/>
  <c r="N66" i="7"/>
  <c r="N10" i="13" s="1"/>
  <c r="N40" i="13" s="1"/>
  <c r="AF66" i="7"/>
  <c r="AF10" i="13" s="1"/>
  <c r="AF40" i="13" s="1"/>
  <c r="AJ66" i="7"/>
  <c r="AJ10" i="10" s="1"/>
  <c r="AJ40" i="10" s="1"/>
  <c r="AJ46" i="10" s="1"/>
  <c r="AK46" i="10" s="1"/>
  <c r="AO59" i="7"/>
  <c r="P66" i="7"/>
  <c r="P10" i="13" s="1"/>
  <c r="P40" i="13" s="1"/>
  <c r="P46" i="13" s="1"/>
  <c r="Q46" i="13" s="1"/>
  <c r="AC59" i="7"/>
  <c r="AD66" i="7"/>
  <c r="AD10" i="13" s="1"/>
  <c r="AD40" i="13" s="1"/>
  <c r="AD46" i="13" s="1"/>
  <c r="AE46" i="13" s="1"/>
  <c r="L66" i="7"/>
  <c r="L10" i="13" s="1"/>
  <c r="L40" i="13" s="1"/>
  <c r="L46" i="13" s="1"/>
  <c r="AC49" i="7"/>
  <c r="AI49" i="7"/>
  <c r="Q49" i="7"/>
  <c r="K49" i="7"/>
  <c r="W49" i="7"/>
  <c r="V66" i="7"/>
  <c r="V10" i="11" s="1"/>
  <c r="V40" i="11" s="1"/>
  <c r="V46" i="11" s="1"/>
  <c r="W46" i="11" s="1"/>
  <c r="F66" i="7"/>
  <c r="F10" i="11" s="1"/>
  <c r="F40" i="11" s="1"/>
  <c r="F46" i="11" s="1"/>
  <c r="AS59" i="7"/>
  <c r="E49" i="7"/>
  <c r="H66" i="7"/>
  <c r="H10" i="11" s="1"/>
  <c r="H40" i="11" s="1"/>
  <c r="M49" i="7"/>
  <c r="AN49" i="7"/>
  <c r="AN66" i="7" s="1"/>
  <c r="AN10" i="10" s="1"/>
  <c r="O111" i="7"/>
  <c r="U111" i="7"/>
  <c r="S49" i="7"/>
  <c r="S66" i="7" s="1"/>
  <c r="S10" i="11" s="1"/>
  <c r="S40" i="11" s="1"/>
  <c r="AK39" i="10"/>
  <c r="AM65" i="10"/>
  <c r="AS57" i="10"/>
  <c r="AS54" i="10"/>
  <c r="AS53" i="13"/>
  <c r="AS55" i="13"/>
  <c r="AS59" i="13"/>
  <c r="AS58" i="13"/>
  <c r="AS109" i="7"/>
  <c r="AS55" i="11"/>
  <c r="AS57" i="11"/>
  <c r="AS59" i="11"/>
  <c r="AS61" i="11"/>
  <c r="AS63" i="11"/>
  <c r="AS54" i="11"/>
  <c r="AS58" i="11"/>
  <c r="AS60" i="11"/>
  <c r="AS62" i="11"/>
  <c r="AM65" i="11"/>
  <c r="AS53" i="11"/>
  <c r="AP49" i="7"/>
  <c r="AP66" i="7" s="1"/>
  <c r="AP10" i="10" s="1"/>
  <c r="AQ49" i="7"/>
  <c r="Y49" i="7"/>
  <c r="X66" i="7"/>
  <c r="X10" i="11" s="1"/>
  <c r="X40" i="11" s="1"/>
  <c r="X46" i="11" s="1"/>
  <c r="Y46" i="11" s="1"/>
  <c r="AM111" i="7"/>
  <c r="J66" i="7"/>
  <c r="J10" i="10" s="1"/>
  <c r="J40" i="10" s="1"/>
  <c r="J46" i="10" s="1"/>
  <c r="K46" i="10" s="1"/>
  <c r="AG111" i="7"/>
  <c r="AS107" i="7"/>
  <c r="AK49" i="7"/>
  <c r="M59" i="7"/>
  <c r="AI59" i="7"/>
  <c r="AA111" i="7"/>
  <c r="AS108" i="7"/>
  <c r="AQ65" i="7"/>
  <c r="AR49" i="7"/>
  <c r="AR66" i="7" s="1"/>
  <c r="AR10" i="11" s="1"/>
  <c r="R66" i="7"/>
  <c r="R10" i="10" s="1"/>
  <c r="R40" i="10" s="1"/>
  <c r="R46" i="10" s="1"/>
  <c r="S46" i="10" s="1"/>
  <c r="Q59" i="7"/>
  <c r="AQ59" i="7"/>
  <c r="AS49" i="7"/>
  <c r="E59" i="7"/>
  <c r="AK59" i="7"/>
  <c r="AL10" i="10"/>
  <c r="AL40" i="10" s="1"/>
  <c r="AL10" i="11"/>
  <c r="AL40" i="11" s="1"/>
  <c r="Z10" i="13"/>
  <c r="Z40" i="13" s="1"/>
  <c r="G49" i="7"/>
  <c r="AS100" i="7"/>
  <c r="AE49" i="7"/>
  <c r="G59" i="7"/>
  <c r="AE59" i="7"/>
  <c r="Y59" i="7"/>
  <c r="AO49" i="7"/>
  <c r="Z10" i="11"/>
  <c r="Z40" i="11" s="1"/>
  <c r="AS99" i="7"/>
  <c r="AS106" i="7"/>
  <c r="AS101" i="7"/>
  <c r="AS102" i="7"/>
  <c r="AS103" i="7"/>
  <c r="AS110" i="7"/>
  <c r="AS105" i="7"/>
  <c r="AS104" i="7"/>
  <c r="I111" i="7"/>
  <c r="AP40" i="10" l="1"/>
  <c r="K66" i="7"/>
  <c r="K10" i="13" s="1"/>
  <c r="K40" i="13" s="1"/>
  <c r="AS65" i="11"/>
  <c r="AN40" i="10"/>
  <c r="AS65" i="10"/>
  <c r="D10" i="10"/>
  <c r="D40" i="10" s="1"/>
  <c r="D46" i="10" s="1"/>
  <c r="E46" i="10" s="1"/>
  <c r="AO66" i="7"/>
  <c r="AO10" i="10" s="1"/>
  <c r="AO40" i="10" s="1"/>
  <c r="D10" i="11"/>
  <c r="D40" i="11" s="1"/>
  <c r="D46" i="11" s="1"/>
  <c r="E46" i="11" s="1"/>
  <c r="W66" i="7"/>
  <c r="W10" i="13" s="1"/>
  <c r="W40" i="13" s="1"/>
  <c r="AB10" i="13"/>
  <c r="AB40" i="13" s="1"/>
  <c r="AB46" i="13" s="1"/>
  <c r="AC46" i="13" s="1"/>
  <c r="AR40" i="11"/>
  <c r="AJ10" i="11"/>
  <c r="AJ40" i="11" s="1"/>
  <c r="AJ46" i="11" s="1"/>
  <c r="AK46" i="11" s="1"/>
  <c r="AD10" i="10"/>
  <c r="AD40" i="10" s="1"/>
  <c r="AD46" i="10" s="1"/>
  <c r="AE46" i="10" s="1"/>
  <c r="AJ10" i="13"/>
  <c r="AJ40" i="13" s="1"/>
  <c r="AJ46" i="13" s="1"/>
  <c r="AK46" i="13" s="1"/>
  <c r="AH10" i="10"/>
  <c r="AH40" i="10" s="1"/>
  <c r="AH46" i="10" s="1"/>
  <c r="AI46" i="10" s="1"/>
  <c r="AD10" i="11"/>
  <c r="AD40" i="11" s="1"/>
  <c r="AD46" i="11" s="1"/>
  <c r="AE46" i="11" s="1"/>
  <c r="AH10" i="13"/>
  <c r="AH40" i="13" s="1"/>
  <c r="AH46" i="13" s="1"/>
  <c r="AI46" i="13" s="1"/>
  <c r="N10" i="10"/>
  <c r="N40" i="10" s="1"/>
  <c r="N10" i="11"/>
  <c r="N40" i="11" s="1"/>
  <c r="L10" i="10"/>
  <c r="L40" i="10" s="1"/>
  <c r="L46" i="10" s="1"/>
  <c r="M46" i="10" s="1"/>
  <c r="L10" i="11"/>
  <c r="L40" i="11" s="1"/>
  <c r="L46" i="11" s="1"/>
  <c r="M46" i="11" s="1"/>
  <c r="AB10" i="10"/>
  <c r="AB40" i="10" s="1"/>
  <c r="AB46" i="10" s="1"/>
  <c r="AC46" i="10" s="1"/>
  <c r="P10" i="11"/>
  <c r="P40" i="11" s="1"/>
  <c r="P46" i="11" s="1"/>
  <c r="Q46" i="11" s="1"/>
  <c r="T10" i="10"/>
  <c r="T40" i="10" s="1"/>
  <c r="P10" i="10"/>
  <c r="P40" i="10" s="1"/>
  <c r="P46" i="10" s="1"/>
  <c r="Q46" i="10" s="1"/>
  <c r="T10" i="13"/>
  <c r="T40" i="13" s="1"/>
  <c r="H10" i="10"/>
  <c r="H40" i="10" s="1"/>
  <c r="AF10" i="11"/>
  <c r="AF40" i="11" s="1"/>
  <c r="AI66" i="7"/>
  <c r="AI10" i="11" s="1"/>
  <c r="AI40" i="11" s="1"/>
  <c r="AC66" i="7"/>
  <c r="AC10" i="11" s="1"/>
  <c r="AC40" i="11" s="1"/>
  <c r="AF10" i="10"/>
  <c r="AF40" i="10" s="1"/>
  <c r="AK66" i="7"/>
  <c r="AK10" i="11" s="1"/>
  <c r="AK40" i="11" s="1"/>
  <c r="Q66" i="7"/>
  <c r="Q10" i="13" s="1"/>
  <c r="Q40" i="13" s="1"/>
  <c r="M66" i="7"/>
  <c r="M10" i="11" s="1"/>
  <c r="M40" i="11" s="1"/>
  <c r="S10" i="10"/>
  <c r="S40" i="10" s="1"/>
  <c r="S10" i="13"/>
  <c r="S40" i="13" s="1"/>
  <c r="F10" i="10"/>
  <c r="F40" i="10" s="1"/>
  <c r="F46" i="10" s="1"/>
  <c r="G46" i="10" s="1"/>
  <c r="AC10" i="13"/>
  <c r="AC40" i="13" s="1"/>
  <c r="V10" i="10"/>
  <c r="V40" i="10" s="1"/>
  <c r="V46" i="10" s="1"/>
  <c r="W46" i="10" s="1"/>
  <c r="V10" i="13"/>
  <c r="V40" i="13" s="1"/>
  <c r="V46" i="13" s="1"/>
  <c r="W46" i="13" s="1"/>
  <c r="H10" i="13"/>
  <c r="H40" i="13" s="1"/>
  <c r="E66" i="7"/>
  <c r="E10" i="10" s="1"/>
  <c r="E40" i="10" s="1"/>
  <c r="F10" i="13"/>
  <c r="F40" i="13" s="1"/>
  <c r="F46" i="13" s="1"/>
  <c r="G46" i="13" s="1"/>
  <c r="X10" i="10"/>
  <c r="X40" i="10" s="1"/>
  <c r="X46" i="10" s="1"/>
  <c r="Y46" i="10" s="1"/>
  <c r="X10" i="13"/>
  <c r="X40" i="13" s="1"/>
  <c r="X46" i="13" s="1"/>
  <c r="Y46" i="13" s="1"/>
  <c r="R10" i="11"/>
  <c r="R40" i="11" s="1"/>
  <c r="R46" i="11" s="1"/>
  <c r="S46" i="11" s="1"/>
  <c r="AS66" i="7"/>
  <c r="AS10" i="10" s="1"/>
  <c r="AS40" i="10" s="1"/>
  <c r="G66" i="7"/>
  <c r="G10" i="13" s="1"/>
  <c r="G40" i="13" s="1"/>
  <c r="AQ66" i="7"/>
  <c r="AQ10" i="13" s="1"/>
  <c r="AQ40" i="13" s="1"/>
  <c r="AR10" i="13"/>
  <c r="AR40" i="13" s="1"/>
  <c r="R10" i="13"/>
  <c r="R40" i="13" s="1"/>
  <c r="R46" i="13" s="1"/>
  <c r="S46" i="13" s="1"/>
  <c r="AS111" i="7"/>
  <c r="AR10" i="10"/>
  <c r="AR40" i="10" s="1"/>
  <c r="AP10" i="11"/>
  <c r="AP40" i="11" s="1"/>
  <c r="AP10" i="13"/>
  <c r="AP40" i="13" s="1"/>
  <c r="AN10" i="13"/>
  <c r="AN40" i="13" s="1"/>
  <c r="J10" i="11"/>
  <c r="J40" i="11" s="1"/>
  <c r="J46" i="11" s="1"/>
  <c r="K46" i="11" s="1"/>
  <c r="J10" i="13"/>
  <c r="J40" i="13" s="1"/>
  <c r="J46" i="13" s="1"/>
  <c r="K46" i="13" s="1"/>
  <c r="AN10" i="11"/>
  <c r="AN40" i="11" s="1"/>
  <c r="Y66" i="7"/>
  <c r="Y10" i="11" s="1"/>
  <c r="Y40" i="11" s="1"/>
  <c r="K10" i="11"/>
  <c r="K40" i="11" s="1"/>
  <c r="K10" i="10"/>
  <c r="K40" i="10" s="1"/>
  <c r="E46" i="13"/>
  <c r="G46" i="11"/>
  <c r="AE66" i="7"/>
  <c r="M46" i="13"/>
  <c r="AO10" i="11" l="1"/>
  <c r="AO40" i="11" s="1"/>
  <c r="AK10" i="10"/>
  <c r="AK40" i="10" s="1"/>
  <c r="W10" i="11"/>
  <c r="W40" i="11" s="1"/>
  <c r="AO10" i="13"/>
  <c r="AO40" i="13" s="1"/>
  <c r="W10" i="10"/>
  <c r="W40" i="10" s="1"/>
  <c r="M10" i="10"/>
  <c r="M40" i="10" s="1"/>
  <c r="M10" i="13"/>
  <c r="M40" i="13" s="1"/>
  <c r="AC10" i="10"/>
  <c r="AC40" i="10" s="1"/>
  <c r="Q10" i="11"/>
  <c r="Q40" i="11" s="1"/>
  <c r="AI10" i="10"/>
  <c r="AI40" i="10" s="1"/>
  <c r="AO46" i="10"/>
  <c r="Q10" i="10"/>
  <c r="Q40" i="10" s="1"/>
  <c r="G10" i="10"/>
  <c r="G40" i="10" s="1"/>
  <c r="AQ46" i="10"/>
  <c r="AI10" i="13"/>
  <c r="AI40" i="13" s="1"/>
  <c r="G10" i="11"/>
  <c r="G40" i="11" s="1"/>
  <c r="AK10" i="13"/>
  <c r="AK40" i="13" s="1"/>
  <c r="AN46" i="10"/>
  <c r="AP46" i="10"/>
  <c r="AQ46" i="13"/>
  <c r="Y10" i="10"/>
  <c r="Y40" i="10" s="1"/>
  <c r="AO46" i="11"/>
  <c r="AN46" i="11"/>
  <c r="AP46" i="11"/>
  <c r="AQ46" i="11"/>
  <c r="E10" i="11"/>
  <c r="E40" i="11" s="1"/>
  <c r="E10" i="13"/>
  <c r="E40" i="13" s="1"/>
  <c r="AP46" i="13"/>
  <c r="AQ10" i="11"/>
  <c r="AQ40" i="11" s="1"/>
  <c r="AS10" i="13"/>
  <c r="AS40" i="13" s="1"/>
  <c r="Y10" i="13"/>
  <c r="Y40" i="13" s="1"/>
  <c r="AS10" i="11"/>
  <c r="AS40" i="11" s="1"/>
  <c r="AQ10" i="10"/>
  <c r="AQ40" i="10" s="1"/>
  <c r="AN46" i="13"/>
  <c r="AO46" i="13"/>
  <c r="AE10" i="10"/>
  <c r="AE40" i="10" s="1"/>
  <c r="AE10" i="13"/>
  <c r="AE40" i="13" s="1"/>
  <c r="AE10" i="11"/>
  <c r="AE40" i="11" s="1"/>
</calcChain>
</file>

<file path=xl/sharedStrings.xml><?xml version="1.0" encoding="utf-8"?>
<sst xmlns="http://schemas.openxmlformats.org/spreadsheetml/2006/main" count="1584" uniqueCount="368">
  <si>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</si>
  <si>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</si>
  <si>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</si>
  <si>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</si>
  <si>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</si>
  <si>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</si>
  <si>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</si>
  <si>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</si>
  <si>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</si>
  <si>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</si>
  <si>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</si>
  <si>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</si>
  <si>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</si>
  <si>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</si>
  <si>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</si>
  <si>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</si>
  <si>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</si>
  <si>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</si>
  <si>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</si>
  <si>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</si>
  <si>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</si>
  <si>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</si>
  <si>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</si>
  <si>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</si>
  <si>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</si>
  <si>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</si>
  <si>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</si>
  <si>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</si>
  <si>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</si>
  <si>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</si>
  <si>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</si>
  <si>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</si>
  <si>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</si>
  <si>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KV</t>
  </si>
  <si>
    <t>Kollokvium (K)</t>
  </si>
  <si>
    <t>Kollokvium (((zárvizsga tárgy((K(Z)))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</si>
  <si>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</si>
  <si>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</si>
  <si>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</si>
  <si>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</si>
  <si>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</si>
  <si>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</si>
  <si>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</si>
  <si>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</si>
  <si>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</si>
  <si>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</si>
  <si>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</si>
  <si>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</si>
  <si>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</si>
  <si>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</si>
  <si>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</si>
  <si>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</si>
  <si>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</si>
  <si>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</si>
  <si>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</si>
  <si>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</si>
  <si>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</si>
  <si>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</si>
  <si>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</si>
  <si>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</si>
  <si>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</si>
  <si>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</si>
  <si>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</si>
  <si>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</si>
  <si>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KATASZTRÓFAVÉDELEM ALAPKÉPZÉSI SZAK</t>
  </si>
  <si>
    <t>teljes idejű képzésben, nappali munkarend szerint tanuló hallgatók részére</t>
  </si>
  <si>
    <t>Környezetbiztonság</t>
  </si>
  <si>
    <t>VKMTB49</t>
  </si>
  <si>
    <t>VKMTB59</t>
  </si>
  <si>
    <t>Katasztrófavédelmi műveletek</t>
  </si>
  <si>
    <t>VKMTB69</t>
  </si>
  <si>
    <t>Önkormányzatok katasztrófavédelmi feladatai</t>
  </si>
  <si>
    <t>VTMTB49</t>
  </si>
  <si>
    <t>Tűzoltó beavatkozások logisztikája</t>
  </si>
  <si>
    <t>VTMTB59</t>
  </si>
  <si>
    <t>Kényszerhelyzeti döntéshozatal technikái</t>
  </si>
  <si>
    <t>VTMTB69</t>
  </si>
  <si>
    <t>Innovatív tűzoltó technikák</t>
  </si>
  <si>
    <t>Ipari kémia alapjai</t>
  </si>
  <si>
    <t>Ipari szennyezés megelőzése</t>
  </si>
  <si>
    <t>VIBTB49</t>
  </si>
  <si>
    <t>VIBTB59</t>
  </si>
  <si>
    <t xml:space="preserve">A veszélyes áru szállítás hatósági ellenőrzésének módszertana </t>
  </si>
  <si>
    <t>Industrial Accident Preparedness (Ipari baleset-elhárítás)</t>
  </si>
  <si>
    <t>Basics of Industrial Safety (Iparbiztonság)</t>
  </si>
  <si>
    <t>VIBTB79</t>
  </si>
  <si>
    <t>VIBTB89</t>
  </si>
  <si>
    <t>VIBTB39A</t>
  </si>
  <si>
    <t>Decision making in emergencies (Kényszerhelyzeti döntéshozatal technikái)</t>
  </si>
  <si>
    <t>Firefighting and technical rescue 1.(Tűzoltási és műszaki mentési ismeretek 1.)</t>
  </si>
  <si>
    <t>VTMTB59A</t>
  </si>
  <si>
    <t>VTMTB41A</t>
  </si>
  <si>
    <t>RRVTB06</t>
  </si>
  <si>
    <t>Testnevelés 1.</t>
  </si>
  <si>
    <t>Testnevelés 2.</t>
  </si>
  <si>
    <t>Testnevelés 3.</t>
  </si>
  <si>
    <t>Testnevelés 4.</t>
  </si>
  <si>
    <t>Testnevelés 5.</t>
  </si>
  <si>
    <t>Testnevelés 6.</t>
  </si>
  <si>
    <t>A</t>
  </si>
  <si>
    <t>Katasztrófavédelmi informatikai rendszerek</t>
  </si>
  <si>
    <t xml:space="preserve">Katasztrófapszichológia </t>
  </si>
  <si>
    <t>Szakdolgozat védése</t>
  </si>
  <si>
    <t>Komplex szóbeli záróvizsga</t>
  </si>
  <si>
    <t>Polgári védelmi szakismeret 1.</t>
  </si>
  <si>
    <t>Katasztrófavédelmi-, és polgári védelmi ismeretek 1.</t>
  </si>
  <si>
    <t>Égéselmélet</t>
  </si>
  <si>
    <t>Épületszerkezetek</t>
  </si>
  <si>
    <t>Vezetés és szervezés elmélet</t>
  </si>
  <si>
    <t>Térinformatika alapjai</t>
  </si>
  <si>
    <t>Katasztrófavédelmi-, és polgári védelmi ismeretek 2.</t>
  </si>
  <si>
    <t>Iparbiztonságtan 1.</t>
  </si>
  <si>
    <t>Kritikus infrastruktúra védelem 1.</t>
  </si>
  <si>
    <t>Tűzoltási és katasztrófa-elhárítási technikai ismeretek 1.</t>
  </si>
  <si>
    <t>Iparbiztonságtan 2.</t>
  </si>
  <si>
    <t>Kritikus infrastruktúra védelem 2.</t>
  </si>
  <si>
    <t>Tűzoltási és katasztrófa-elhárítási technikai ismeretek 2.</t>
  </si>
  <si>
    <t>Iparbiztonságtan 3.</t>
  </si>
  <si>
    <t>Kritikus infrastruktúra védelem 3.</t>
  </si>
  <si>
    <t>ÉÉ(Z)</t>
  </si>
  <si>
    <t xml:space="preserve">Szakdolgozat készítése </t>
  </si>
  <si>
    <t>Katasztrófa-elhárítás technikai ismeretek 1.</t>
  </si>
  <si>
    <t>Polgári védelmi szakismeret 2.</t>
  </si>
  <si>
    <t>Katasztrófa megelőzés 1.</t>
  </si>
  <si>
    <t>Katasztrófák következményeinek felszámolása 1.</t>
  </si>
  <si>
    <t>Katasztrófa-elhárítás technikai ismeretek 2.</t>
  </si>
  <si>
    <t>ÉÉ</t>
  </si>
  <si>
    <t>Polgári védelmi szakismeret 3.</t>
  </si>
  <si>
    <t>Katasztrófa megelőzés 2.</t>
  </si>
  <si>
    <t>Katasztrófák következményeinek felszámolása 2.</t>
  </si>
  <si>
    <t>Katasztrófavédelem finanszírozási, logisztikai rendszere</t>
  </si>
  <si>
    <t>Iparbiztonsági ismeretek</t>
  </si>
  <si>
    <t>Katasztrófa megelőzés 3.</t>
  </si>
  <si>
    <t>GYJ(Z)</t>
  </si>
  <si>
    <t>GYJ</t>
  </si>
  <si>
    <t>Tűzvizsgálat alapjai</t>
  </si>
  <si>
    <t>VKMTB42</t>
  </si>
  <si>
    <t>VTMTB44</t>
  </si>
  <si>
    <t>VKMTB32</t>
  </si>
  <si>
    <t xml:space="preserve">Tűzoltó technikai ismeretek 1. </t>
  </si>
  <si>
    <t xml:space="preserve">Tűzoltási és műszaki mentési ismeretek 1. </t>
  </si>
  <si>
    <t xml:space="preserve">Tűzmegelőzési ismeretek 1. </t>
  </si>
  <si>
    <t>VTMTB43</t>
  </si>
  <si>
    <t>VTMTB41</t>
  </si>
  <si>
    <t>VTMTB42</t>
  </si>
  <si>
    <t xml:space="preserve">Tűzoltó technikai ismeretek 3. </t>
  </si>
  <si>
    <t xml:space="preserve">Tűzoltási és műszaki mentési ismeretek 3. </t>
  </si>
  <si>
    <t xml:space="preserve">Tűzmegelőzési ismeretek 3. </t>
  </si>
  <si>
    <t>Tűzvizsgálattan 2.</t>
  </si>
  <si>
    <t xml:space="preserve">Tűzoltó technikai ismeretek 2. </t>
  </si>
  <si>
    <t xml:space="preserve">Tűzoltási és műszaki mentési ismeretek 2. </t>
  </si>
  <si>
    <t xml:space="preserve">Tűzmegelőzési ismeretek 2. </t>
  </si>
  <si>
    <t>Tűzvizsgálattan 1.</t>
  </si>
  <si>
    <t>VTMTB53</t>
  </si>
  <si>
    <t>VTMTB51</t>
  </si>
  <si>
    <t>VTMTB52</t>
  </si>
  <si>
    <t>VTMTB54</t>
  </si>
  <si>
    <t>VKMTB61</t>
  </si>
  <si>
    <t>VTMTB63</t>
  </si>
  <si>
    <t>VTMTB61</t>
  </si>
  <si>
    <t>VTMTB62</t>
  </si>
  <si>
    <t>VKMTB64</t>
  </si>
  <si>
    <t>VTMTB92</t>
  </si>
  <si>
    <t>VTMTB94</t>
  </si>
  <si>
    <t>VTMTB98</t>
  </si>
  <si>
    <t>VTMTB99</t>
  </si>
  <si>
    <t>VIBTB92</t>
  </si>
  <si>
    <t>VIBTB94</t>
  </si>
  <si>
    <t>VIBTB98</t>
  </si>
  <si>
    <t>VIBTB99</t>
  </si>
  <si>
    <t>VIBTB51</t>
  </si>
  <si>
    <t>VIBTB52</t>
  </si>
  <si>
    <t>VTMTB58</t>
  </si>
  <si>
    <t>VIBTB61</t>
  </si>
  <si>
    <t>VIBTB41</t>
  </si>
  <si>
    <t>VIBTB42</t>
  </si>
  <si>
    <t>VTMTB45</t>
  </si>
  <si>
    <t>KATASZTRÓFAVÉDELMI MŰVELETI SZAKIRÁNY</t>
  </si>
  <si>
    <t>IPARBIZTONSÁGI SZAKIRÁNY</t>
  </si>
  <si>
    <t>TŰZVÉDELMI ÉS MENTÉSIRÁNYÍTÁSI SZAKIRÁNY</t>
  </si>
  <si>
    <t>VKMTB33</t>
  </si>
  <si>
    <t>VTMTB47</t>
  </si>
  <si>
    <t>VKMTB43</t>
  </si>
  <si>
    <t>VKMTB44</t>
  </si>
  <si>
    <t>VKMTB45</t>
  </si>
  <si>
    <t>VTMTB57</t>
  </si>
  <si>
    <t>VKMTB53</t>
  </si>
  <si>
    <t>VKMTB54</t>
  </si>
  <si>
    <t>VKMTB55</t>
  </si>
  <si>
    <t>VIBTB67</t>
  </si>
  <si>
    <t>VTMTB65</t>
  </si>
  <si>
    <t>RTKTB11</t>
  </si>
  <si>
    <t>RTKTB12</t>
  </si>
  <si>
    <t>RTKTB13</t>
  </si>
  <si>
    <t>RTKTB14</t>
  </si>
  <si>
    <t>RTKTB15</t>
  </si>
  <si>
    <t>RTKTB16</t>
  </si>
  <si>
    <t>VKMTB98</t>
  </si>
  <si>
    <t>VKMTB99</t>
  </si>
  <si>
    <t>VKMTB92</t>
  </si>
  <si>
    <t>VKMTB94</t>
  </si>
  <si>
    <t>Dr. Kovács Gábor</t>
  </si>
  <si>
    <t>VKMTB41</t>
  </si>
  <si>
    <t>VKMTB51</t>
  </si>
  <si>
    <t>RMTTB03</t>
  </si>
  <si>
    <t>RRVTB01</t>
  </si>
  <si>
    <t>HGEOB01</t>
  </si>
  <si>
    <t>NKE-RTK-KVI-KMT</t>
  </si>
  <si>
    <t>NKE-RTK-KVI-TMT</t>
  </si>
  <si>
    <t>NKE-RTK-KVI-IBT</t>
  </si>
  <si>
    <t>A katasztrófavédelem büntetőjogi és magánjogi aspektusai</t>
  </si>
  <si>
    <t>NKE-RTK-KVI-MKT</t>
  </si>
  <si>
    <t>VTMTB64</t>
  </si>
  <si>
    <t>Dangerous good’s transportation safety</t>
  </si>
  <si>
    <t>Protection against major accident's hazards</t>
  </si>
  <si>
    <t>Tűzmegelőzés 1.</t>
  </si>
  <si>
    <t>Tűzmegelőzés 2.</t>
  </si>
  <si>
    <t>Tűzmegelőzési szakismeret 1.</t>
  </si>
  <si>
    <t>Tűzmegelőzési szakismeret 2.</t>
  </si>
  <si>
    <t>NKE-RTK-RVT</t>
  </si>
  <si>
    <t>Dr. Buzás Gábor</t>
  </si>
  <si>
    <t>Kirovné Dr. Rácz Réka Magdolna</t>
  </si>
  <si>
    <t>NKE-RTK-KRJ</t>
  </si>
  <si>
    <t>NKE-HHK-KLI-TTT</t>
  </si>
  <si>
    <t>NKE-HHK-MTT</t>
  </si>
  <si>
    <t>Dr. Kállai Attila</t>
  </si>
  <si>
    <t>Dr. Nováky Mónika</t>
  </si>
  <si>
    <t>NKE-RTK-KNI</t>
  </si>
  <si>
    <t>Dr. Hesz József</t>
  </si>
  <si>
    <t>NKE-RTK-TKT</t>
  </si>
  <si>
    <t>Dr. Freyer Gyula Tamás</t>
  </si>
  <si>
    <t>Dr. Vass Gyula Géza</t>
  </si>
  <si>
    <t>Dr. Teknős László</t>
  </si>
  <si>
    <t>Dr. Ambrusz József</t>
  </si>
  <si>
    <t>Dr. Rácz Sándor</t>
  </si>
  <si>
    <t>Dr. Restás Ágoston</t>
  </si>
  <si>
    <t>Horváth Hermina</t>
  </si>
  <si>
    <t>Dr. Dobor József</t>
  </si>
  <si>
    <t>Dr. Kátai-Urbán Lajos</t>
  </si>
  <si>
    <t>Dr. Bognár Balázs Lajos</t>
  </si>
  <si>
    <t>Dr. Pántya Péter</t>
  </si>
  <si>
    <t>Dr. Érces Gergő</t>
  </si>
  <si>
    <t>VKMTB56</t>
  </si>
  <si>
    <t>VKMTB36</t>
  </si>
  <si>
    <t>VKMTB23</t>
  </si>
  <si>
    <t>VKMTB57</t>
  </si>
  <si>
    <t>VTMTB31</t>
  </si>
  <si>
    <t>VTMTB32</t>
  </si>
  <si>
    <t>VIBTB87</t>
  </si>
  <si>
    <t>VIBTB88</t>
  </si>
  <si>
    <t>VTMTB81</t>
  </si>
  <si>
    <t>VTMTB82</t>
  </si>
  <si>
    <t>VTMTB83</t>
  </si>
  <si>
    <t>VTMTB84</t>
  </si>
  <si>
    <t>VTMTB85</t>
  </si>
  <si>
    <t>NKE-ÁNTK</t>
  </si>
  <si>
    <t>ÁCITB01</t>
  </si>
  <si>
    <t>NKE-ÁNTK-CIT</t>
  </si>
  <si>
    <t>Dr. habil. Hollán Miklós</t>
  </si>
  <si>
    <t>VIBTB72</t>
  </si>
  <si>
    <t>Katasztrófavédelmi egészségügyi ismeretek</t>
  </si>
  <si>
    <t>Katasztrófavédelmi jog és igazgatás 1.</t>
  </si>
  <si>
    <t>Katasztrófavédelmi jog és igazgatás 2.</t>
  </si>
  <si>
    <t>Katasztrófa elhárítás beavatkozás rendszere 1.</t>
  </si>
  <si>
    <t>Katasztrófa elhárítás beavatkozás rendszere 2.</t>
  </si>
  <si>
    <t>A katasztrófavédelem hatósági és szakhatsági eljárásai</t>
  </si>
  <si>
    <t xml:space="preserve">Rendvédelmi ismeretek </t>
  </si>
  <si>
    <t>RKRJB02</t>
  </si>
  <si>
    <t>Mechanika KV</t>
  </si>
  <si>
    <t>VIBTB11</t>
  </si>
  <si>
    <t>Alkalmazott kémia</t>
  </si>
  <si>
    <t>Szakirány tárgyai</t>
  </si>
  <si>
    <t>Szakirány összesen</t>
  </si>
  <si>
    <t>Hatósági eljárás és közigazgatási perjog</t>
  </si>
  <si>
    <t>KATASZTRÓFAVÉDELEM ALAPKÉPZÉSI SZAK, KATASZRÓFAVÉDELMI MŰVELETI SZAKIRÁNY</t>
  </si>
  <si>
    <t>ELŐTANULMÁNYI REND</t>
  </si>
  <si>
    <t>Kódszám</t>
  </si>
  <si>
    <t>Tanulmányi terület/tantárgy</t>
  </si>
  <si>
    <t>ELŐTANULMÁNYI KÖTELEZETTSÉG</t>
  </si>
  <si>
    <t>Tantárgy</t>
  </si>
  <si>
    <t>Kat. elhárítás beavatkozás rendszere 2.</t>
  </si>
  <si>
    <t>VTMTB55</t>
  </si>
  <si>
    <t>Kat. elhárítás beavatkozás rendszere 1.</t>
  </si>
  <si>
    <t>Testnevelés 1</t>
  </si>
  <si>
    <t>Testnevelés 2</t>
  </si>
  <si>
    <t>Testnevelés 3</t>
  </si>
  <si>
    <t>Testnevelés 4</t>
  </si>
  <si>
    <t>Testnevelés 5</t>
  </si>
  <si>
    <t>KATASZTRÓFAVÉDELEM ALAPKÉPZÉSI SZAK, TŰZVÉDELMI ÉS MENTÉSIRÁNYÍTÁSI SZAKIRÁNY</t>
  </si>
  <si>
    <t>Tűzoltási és műszaki mentési ismeretek 2.</t>
  </si>
  <si>
    <t>Tűzoltási és műszaki mentési ismeretek 1.</t>
  </si>
  <si>
    <t>Tűzoltási és műszaki mentési ismeretek 3.</t>
  </si>
  <si>
    <t>Tűzmegelőzési ismeretek 3.</t>
  </si>
  <si>
    <t>Tűzmegelőzési ismeretek 2.</t>
  </si>
  <si>
    <t>Tűzoltó technikai ismeretek 3.</t>
  </si>
  <si>
    <t>Tűzoltó technikai ismeretek 2.</t>
  </si>
  <si>
    <t>KATASZTRÓFAVÉDELEM ALAPKÉPZÉSI SZAK, IPARBIZTONSÁGI SZAKIRÁNY</t>
  </si>
  <si>
    <t>Iparbiztonság 2.</t>
  </si>
  <si>
    <t>Dr. Kóródi Gyula</t>
  </si>
  <si>
    <t>Dr. Borszéki Judit</t>
  </si>
  <si>
    <t>VTMTB96</t>
  </si>
  <si>
    <t>Szakdolgozat konzultáció</t>
  </si>
  <si>
    <t>VIBTB96</t>
  </si>
  <si>
    <t>VKMTB96</t>
  </si>
  <si>
    <t>VIBTB95</t>
  </si>
  <si>
    <t>VKMTB95</t>
  </si>
  <si>
    <t>VTMTB95</t>
  </si>
  <si>
    <t>Dr. Szabó Péter Imre</t>
  </si>
  <si>
    <t>HK925A820</t>
  </si>
  <si>
    <t>Dr. Bodnár László</t>
  </si>
  <si>
    <t>dr. László Viktória</t>
  </si>
  <si>
    <t>Dr. Hábermayer Tamás</t>
  </si>
  <si>
    <t>Almási Csaba</t>
  </si>
  <si>
    <t>RINYB48</t>
  </si>
  <si>
    <t>RINYB49</t>
  </si>
  <si>
    <t>RINYB50</t>
  </si>
  <si>
    <t>RINYB51</t>
  </si>
  <si>
    <t>Idegen nyelv (KV) Szaknyelvi 1.</t>
  </si>
  <si>
    <t>Idegen nyelv (KV) Szaknyelvi 2.</t>
  </si>
  <si>
    <t>Idegen nyelv (KV) Szaknyelvi 3.</t>
  </si>
  <si>
    <t>Idegen nyelv (KV) Szaknyelvi 4.</t>
  </si>
  <si>
    <t>Civilizációnk kihívásai</t>
  </si>
  <si>
    <t>Dr. Nagyernyei-Szabó Ádám Sándor</t>
  </si>
  <si>
    <t>Dr. Jobbágy Zoltán</t>
  </si>
  <si>
    <t>NKE-HHK</t>
  </si>
  <si>
    <t>Védelem és közszolgálat</t>
  </si>
  <si>
    <t>Magyarország stratégiai dimenziói a múltban és ma</t>
  </si>
  <si>
    <t>NKWE-RTK-ISZL</t>
  </si>
  <si>
    <t>ÁÁJTB06</t>
  </si>
  <si>
    <t>HKHATA901</t>
  </si>
  <si>
    <t>ÁÁJTB05</t>
  </si>
  <si>
    <t>érvényes 2024/2025-ös tanévtől felmenő rendszerben</t>
  </si>
  <si>
    <t xml:space="preserve">Veszélyhelyzeti ismeret </t>
  </si>
  <si>
    <t>Szakmai gyakorlat 2</t>
  </si>
  <si>
    <t>VIBTB12</t>
  </si>
  <si>
    <t>RKRJB01</t>
  </si>
  <si>
    <t>Alkotmányjog</t>
  </si>
  <si>
    <t>Dr. Hegedűs Judit</t>
  </si>
  <si>
    <t>Alapkiképzés</t>
  </si>
  <si>
    <t>Szakmai alapismeret</t>
  </si>
  <si>
    <t>Az alapkiképzés  tantárgy csak a tisztjelölt hallgatók részére kötelező</t>
  </si>
  <si>
    <t>A szakmai alapismeretek tantárgy a kettősjogállású és a önköltséges hallgatók részére kötelező</t>
  </si>
  <si>
    <t>Dr. Szilvási György Péter</t>
  </si>
  <si>
    <t>Veszélyes áru szállítás biztonsága 1.</t>
  </si>
  <si>
    <t>VIBTB44</t>
  </si>
  <si>
    <t>VIBTB55</t>
  </si>
  <si>
    <t>Veszélyes áru szállítás biztonsága 2.</t>
  </si>
  <si>
    <t>VIBTB56</t>
  </si>
  <si>
    <t>Ipari baleset-elhárítás 1.</t>
  </si>
  <si>
    <t>Ipari baleset-elhárítás 2.</t>
  </si>
  <si>
    <t>VIBTB65</t>
  </si>
  <si>
    <t>Z</t>
  </si>
  <si>
    <t>VIBTB01</t>
  </si>
  <si>
    <t>RMTTB25</t>
  </si>
  <si>
    <t>Szociális Kompetencia fejlesztés a katasztrófavédelemben</t>
  </si>
  <si>
    <t xml:space="preserve">Közös Közszolgálati Gyakorlat </t>
  </si>
  <si>
    <t>RKNIB44</t>
  </si>
  <si>
    <t>Ludovika Fesztivál Szabadegyetem</t>
  </si>
  <si>
    <t>Prof. Dr. Kovács László</t>
  </si>
  <si>
    <t>NKE-HHK-EHT</t>
  </si>
  <si>
    <t>Dr. Fekete Csaba</t>
  </si>
  <si>
    <t>érvényes 2024/2025-es tanévtől felmenő rendszerben</t>
  </si>
  <si>
    <t>Gazsó Magdolna</t>
  </si>
  <si>
    <t>NKE-RTK-RMKPT</t>
  </si>
  <si>
    <t>RRVTB11-RRVTB16</t>
  </si>
  <si>
    <t>Tanulócsoport vezetői foglalkozás</t>
  </si>
  <si>
    <t>Rendészeti Vezetéstudományi Tanszék</t>
  </si>
  <si>
    <t>Dr. Kovács István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</si>
</sst>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53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name val="Arial CE"/>
      <family val="2"/>
      <charset val="238"/>
    </font>
    <font>
      <sz val="12"/>
      <color rgb="FFFF0000"/>
      <name val="Arial Narrow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rgb="FFFF0000"/>
      <name val="Arial CE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3" tint="0.59999389629810485"/>
        <bgColor indexed="41"/>
      </patternFill>
    </fill>
    <fill>
      <patternFill patternType="solid">
        <fgColor theme="2" tint="-9.9978637043366805E-2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3" fillId="17" borderId="7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9" fontId="33" fillId="0" borderId="0" applyFill="0" applyBorder="0" applyAlignment="0" applyProtection="0"/>
    <xf numFmtId="0" fontId="35" fillId="0" borderId="0"/>
    <xf numFmtId="0" fontId="2" fillId="0" borderId="0"/>
    <xf numFmtId="0" fontId="1" fillId="0" borderId="0"/>
    <xf numFmtId="0" fontId="38" fillId="0" borderId="0"/>
    <xf numFmtId="0" fontId="33" fillId="0" borderId="0"/>
    <xf numFmtId="0" fontId="16" fillId="0" borderId="0"/>
  </cellStyleXfs>
  <cellXfs count="599">
    <xf numFmtId="0" fontId="0" fillId="0" borderId="0" xfId="0"/>
    <xf numFmtId="0" fontId="16" fillId="0" borderId="0" xfId="40"/>
    <xf numFmtId="0" fontId="27" fillId="4" borderId="13" xfId="40" applyFont="1" applyFill="1" applyBorder="1" applyProtection="1"/>
    <xf numFmtId="0" fontId="29" fillId="0" borderId="0" xfId="40" applyFont="1"/>
    <xf numFmtId="1" fontId="21" fillId="4" borderId="19" xfId="40" applyNumberFormat="1" applyFont="1" applyFill="1" applyBorder="1" applyAlignment="1" applyProtection="1">
      <alignment horizontal="center"/>
    </xf>
    <xf numFmtId="1" fontId="21" fillId="4" borderId="16" xfId="40" applyNumberFormat="1" applyFont="1" applyFill="1" applyBorder="1" applyAlignment="1" applyProtection="1">
      <alignment horizontal="center"/>
    </xf>
    <xf numFmtId="1" fontId="21" fillId="4" borderId="17" xfId="40" applyNumberFormat="1" applyFont="1" applyFill="1" applyBorder="1" applyAlignment="1" applyProtection="1">
      <alignment horizontal="center"/>
    </xf>
    <xf numFmtId="1" fontId="21" fillId="4" borderId="21" xfId="40" applyNumberFormat="1" applyFont="1" applyFill="1" applyBorder="1" applyAlignment="1" applyProtection="1">
      <alignment horizontal="center" vertical="center" shrinkToFit="1"/>
    </xf>
    <xf numFmtId="0" fontId="27" fillId="4" borderId="10" xfId="40" applyFont="1" applyFill="1" applyBorder="1" applyProtection="1"/>
    <xf numFmtId="0" fontId="30" fillId="4" borderId="24" xfId="40" applyFont="1" applyFill="1" applyBorder="1" applyProtection="1"/>
    <xf numFmtId="0" fontId="23" fillId="4" borderId="0" xfId="40" applyFont="1" applyFill="1" applyBorder="1" applyAlignment="1" applyProtection="1">
      <alignment horizontal="center"/>
    </xf>
    <xf numFmtId="0" fontId="30" fillId="4" borderId="19" xfId="40" applyFont="1" applyFill="1" applyBorder="1" applyAlignment="1" applyProtection="1">
      <alignment horizontal="center"/>
    </xf>
    <xf numFmtId="1" fontId="21" fillId="4" borderId="32" xfId="40" applyNumberFormat="1" applyFont="1" applyFill="1" applyBorder="1" applyAlignment="1" applyProtection="1">
      <alignment horizontal="center"/>
    </xf>
    <xf numFmtId="1" fontId="21" fillId="4" borderId="33" xfId="40" applyNumberFormat="1" applyFont="1" applyFill="1" applyBorder="1" applyAlignment="1" applyProtection="1">
      <alignment horizontal="center"/>
    </xf>
    <xf numFmtId="0" fontId="30" fillId="4" borderId="32" xfId="40" applyFont="1" applyFill="1" applyBorder="1" applyAlignment="1" applyProtection="1">
      <alignment horizontal="center"/>
    </xf>
    <xf numFmtId="0" fontId="21" fillId="4" borderId="35" xfId="40" applyFont="1" applyFill="1" applyBorder="1" applyAlignment="1" applyProtection="1">
      <alignment horizontal="center"/>
    </xf>
    <xf numFmtId="0" fontId="23" fillId="4" borderId="36" xfId="40" applyFont="1" applyFill="1" applyBorder="1" applyAlignment="1" applyProtection="1">
      <alignment horizontal="center"/>
    </xf>
    <xf numFmtId="1" fontId="23" fillId="4" borderId="35" xfId="40" applyNumberFormat="1" applyFont="1" applyFill="1" applyBorder="1" applyAlignment="1" applyProtection="1">
      <alignment horizontal="center"/>
    </xf>
    <xf numFmtId="0" fontId="31" fillId="24" borderId="35" xfId="40" applyFont="1" applyFill="1" applyBorder="1" applyAlignment="1" applyProtection="1">
      <alignment horizontal="center"/>
    </xf>
    <xf numFmtId="0" fontId="32" fillId="0" borderId="0" xfId="40" applyFont="1"/>
    <xf numFmtId="0" fontId="16" fillId="0" borderId="0" xfId="40" applyBorder="1"/>
    <xf numFmtId="0" fontId="30" fillId="4" borderId="45" xfId="40" applyFont="1" applyFill="1" applyBorder="1" applyAlignment="1" applyProtection="1">
      <alignment horizontal="center"/>
    </xf>
    <xf numFmtId="0" fontId="21" fillId="4" borderId="45" xfId="40" applyFont="1" applyFill="1" applyBorder="1" applyProtection="1"/>
    <xf numFmtId="0" fontId="21" fillId="4" borderId="16" xfId="40" applyFont="1" applyFill="1" applyBorder="1" applyAlignment="1" applyProtection="1">
      <alignment horizontal="center"/>
    </xf>
    <xf numFmtId="0" fontId="21" fillId="4" borderId="19" xfId="40" applyFont="1" applyFill="1" applyBorder="1" applyProtection="1"/>
    <xf numFmtId="1" fontId="21" fillId="4" borderId="22" xfId="40" applyNumberFormat="1" applyFont="1" applyFill="1" applyBorder="1" applyAlignment="1" applyProtection="1">
      <alignment horizontal="center"/>
    </xf>
    <xf numFmtId="1" fontId="21" fillId="4" borderId="49" xfId="40" applyNumberFormat="1" applyFont="1" applyFill="1" applyBorder="1" applyAlignment="1" applyProtection="1">
      <alignment horizontal="center"/>
    </xf>
    <xf numFmtId="1" fontId="21" fillId="4" borderId="18" xfId="40" applyNumberFormat="1" applyFont="1" applyFill="1" applyBorder="1" applyAlignment="1" applyProtection="1">
      <alignment horizontal="center"/>
    </xf>
    <xf numFmtId="1" fontId="21" fillId="4" borderId="50" xfId="40" applyNumberFormat="1" applyFont="1" applyFill="1" applyBorder="1" applyAlignment="1" applyProtection="1">
      <alignment horizontal="center"/>
    </xf>
    <xf numFmtId="0" fontId="28" fillId="4" borderId="19" xfId="40" applyFont="1" applyFill="1" applyBorder="1" applyProtection="1"/>
    <xf numFmtId="0" fontId="21" fillId="4" borderId="32" xfId="40" applyFont="1" applyFill="1" applyBorder="1" applyProtection="1"/>
    <xf numFmtId="1" fontId="21" fillId="4" borderId="51" xfId="40" applyNumberFormat="1" applyFont="1" applyFill="1" applyBorder="1" applyAlignment="1" applyProtection="1">
      <alignment horizontal="center"/>
    </xf>
    <xf numFmtId="1" fontId="21" fillId="4" borderId="27" xfId="40" applyNumberFormat="1" applyFont="1" applyFill="1" applyBorder="1" applyAlignment="1" applyProtection="1">
      <alignment horizontal="center"/>
    </xf>
    <xf numFmtId="1" fontId="21" fillId="4" borderId="46" xfId="40" applyNumberFormat="1" applyFont="1" applyFill="1" applyBorder="1" applyAlignment="1" applyProtection="1">
      <alignment horizontal="center"/>
    </xf>
    <xf numFmtId="1" fontId="21" fillId="4" borderId="53" xfId="40" applyNumberFormat="1" applyFont="1" applyFill="1" applyBorder="1" applyAlignment="1" applyProtection="1">
      <alignment horizontal="center"/>
    </xf>
    <xf numFmtId="1" fontId="21" fillId="4" borderId="54" xfId="40" applyNumberFormat="1" applyFont="1" applyFill="1" applyBorder="1" applyAlignment="1" applyProtection="1">
      <alignment horizontal="center"/>
    </xf>
    <xf numFmtId="1" fontId="21" fillId="4" borderId="55" xfId="40" applyNumberFormat="1" applyFont="1" applyFill="1" applyBorder="1" applyAlignment="1" applyProtection="1">
      <alignment horizontal="center"/>
    </xf>
    <xf numFmtId="1" fontId="21" fillId="4" borderId="56" xfId="40" applyNumberFormat="1" applyFont="1" applyFill="1" applyBorder="1" applyAlignment="1" applyProtection="1">
      <alignment horizontal="center"/>
    </xf>
    <xf numFmtId="0" fontId="28" fillId="0" borderId="0" xfId="40" applyFont="1" applyFill="1" applyBorder="1"/>
    <xf numFmtId="0" fontId="21" fillId="0" borderId="25" xfId="40" applyFont="1" applyFill="1" applyBorder="1" applyAlignment="1" applyProtection="1">
      <alignment horizontal="center"/>
      <protection locked="0"/>
    </xf>
    <xf numFmtId="0" fontId="21" fillId="25" borderId="74" xfId="40" applyFont="1" applyFill="1" applyBorder="1" applyAlignment="1" applyProtection="1">
      <alignment horizontal="center"/>
    </xf>
    <xf numFmtId="0" fontId="21" fillId="0" borderId="77" xfId="40" applyFont="1" applyFill="1" applyBorder="1" applyAlignment="1" applyProtection="1">
      <protection locked="0"/>
    </xf>
    <xf numFmtId="0" fontId="21" fillId="25" borderId="76" xfId="40" applyFont="1" applyFill="1" applyBorder="1" applyAlignment="1" applyProtection="1">
      <alignment horizontal="center"/>
    </xf>
    <xf numFmtId="0" fontId="21" fillId="0" borderId="17" xfId="39" applyNumberFormat="1" applyFont="1" applyBorder="1" applyAlignment="1" applyProtection="1">
      <alignment horizontal="center"/>
      <protection locked="0"/>
    </xf>
    <xf numFmtId="0" fontId="21" fillId="0" borderId="20" xfId="39" applyNumberFormat="1" applyFont="1" applyBorder="1" applyAlignment="1" applyProtection="1">
      <alignment horizontal="center"/>
      <protection locked="0"/>
    </xf>
    <xf numFmtId="0" fontId="21" fillId="0" borderId="49" xfId="39" applyNumberFormat="1" applyFont="1" applyBorder="1" applyAlignment="1" applyProtection="1">
      <alignment horizontal="center"/>
      <protection locked="0"/>
    </xf>
    <xf numFmtId="0" fontId="21" fillId="0" borderId="59" xfId="39" applyNumberFormat="1" applyFont="1" applyBorder="1" applyAlignment="1" applyProtection="1">
      <alignment horizontal="center"/>
      <protection locked="0"/>
    </xf>
    <xf numFmtId="0" fontId="30" fillId="25" borderId="76" xfId="40" applyFont="1" applyFill="1" applyBorder="1" applyAlignment="1" applyProtection="1">
      <alignment horizontal="center"/>
    </xf>
    <xf numFmtId="0" fontId="21" fillId="4" borderId="19" xfId="40" applyFont="1" applyFill="1" applyBorder="1" applyAlignment="1" applyProtection="1">
      <alignment horizontal="center"/>
    </xf>
    <xf numFmtId="0" fontId="34" fillId="0" borderId="0" xfId="40" applyFont="1"/>
    <xf numFmtId="1" fontId="21" fillId="0" borderId="80" xfId="40" applyNumberFormat="1" applyFont="1" applyFill="1" applyBorder="1" applyAlignment="1" applyProtection="1">
      <alignment horizontal="center"/>
      <protection locked="0"/>
    </xf>
    <xf numFmtId="0" fontId="21" fillId="4" borderId="42" xfId="40" applyFont="1" applyFill="1" applyBorder="1" applyProtection="1"/>
    <xf numFmtId="0" fontId="21" fillId="4" borderId="43" xfId="40" applyFont="1" applyFill="1" applyBorder="1" applyProtection="1"/>
    <xf numFmtId="0" fontId="21" fillId="4" borderId="44" xfId="40" applyFont="1" applyFill="1" applyBorder="1" applyProtection="1"/>
    <xf numFmtId="1" fontId="21" fillId="0" borderId="32" xfId="40" applyNumberFormat="1" applyFont="1" applyFill="1" applyBorder="1" applyAlignment="1" applyProtection="1">
      <alignment horizontal="center"/>
      <protection locked="0"/>
    </xf>
    <xf numFmtId="0" fontId="21" fillId="0" borderId="32" xfId="40" applyFont="1" applyFill="1" applyBorder="1" applyAlignment="1" applyProtection="1">
      <alignment horizontal="center"/>
      <protection locked="0"/>
    </xf>
    <xf numFmtId="0" fontId="21" fillId="4" borderId="32" xfId="40" applyFont="1" applyFill="1" applyBorder="1" applyAlignment="1" applyProtection="1">
      <alignment horizontal="center"/>
    </xf>
    <xf numFmtId="0" fontId="30" fillId="25" borderId="82" xfId="40" applyFont="1" applyFill="1" applyBorder="1" applyAlignment="1" applyProtection="1">
      <alignment horizontal="center"/>
    </xf>
    <xf numFmtId="0" fontId="23" fillId="4" borderId="11" xfId="40" applyFont="1" applyFill="1" applyBorder="1" applyAlignment="1" applyProtection="1">
      <alignment horizontal="center" textRotation="90" wrapText="1"/>
    </xf>
    <xf numFmtId="0" fontId="23" fillId="4" borderId="10" xfId="40" applyFont="1" applyFill="1" applyBorder="1" applyAlignment="1" applyProtection="1">
      <alignment horizontal="center" textRotation="90" wrapText="1"/>
    </xf>
    <xf numFmtId="0" fontId="21" fillId="4" borderId="12" xfId="40" applyFont="1" applyFill="1" applyBorder="1" applyProtection="1"/>
    <xf numFmtId="0" fontId="21" fillId="4" borderId="15" xfId="40" applyFont="1" applyFill="1" applyBorder="1" applyProtection="1"/>
    <xf numFmtId="1" fontId="23" fillId="4" borderId="11" xfId="40" applyNumberFormat="1" applyFont="1" applyFill="1" applyBorder="1" applyAlignment="1" applyProtection="1">
      <alignment horizontal="center"/>
    </xf>
    <xf numFmtId="0" fontId="21" fillId="4" borderId="29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1" fontId="23" fillId="4" borderId="38" xfId="40" applyNumberFormat="1" applyFont="1" applyFill="1" applyBorder="1" applyAlignment="1" applyProtection="1">
      <alignment horizontal="center"/>
    </xf>
    <xf numFmtId="1" fontId="21" fillId="4" borderId="35" xfId="40" applyNumberFormat="1" applyFont="1" applyFill="1" applyBorder="1" applyAlignment="1" applyProtection="1">
      <alignment horizontal="center"/>
    </xf>
    <xf numFmtId="1" fontId="23" fillId="4" borderId="34" xfId="40" applyNumberFormat="1" applyFont="1" applyFill="1" applyBorder="1" applyAlignment="1" applyProtection="1">
      <alignment horizontal="center"/>
    </xf>
    <xf numFmtId="0" fontId="21" fillId="4" borderId="26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40" xfId="40" applyFont="1" applyFill="1" applyBorder="1" applyProtection="1"/>
    <xf numFmtId="0" fontId="21" fillId="4" borderId="41" xfId="40" applyFont="1" applyFill="1" applyBorder="1" applyProtection="1"/>
    <xf numFmtId="0" fontId="21" fillId="0" borderId="80" xfId="40" applyFont="1" applyFill="1" applyBorder="1" applyAlignment="1" applyProtection="1">
      <alignment horizontal="center"/>
      <protection locked="0"/>
    </xf>
    <xf numFmtId="0" fontId="21" fillId="4" borderId="47" xfId="40" applyFont="1" applyFill="1" applyBorder="1" applyProtection="1"/>
    <xf numFmtId="0" fontId="21" fillId="4" borderId="48" xfId="40" applyFont="1" applyFill="1" applyBorder="1" applyProtection="1"/>
    <xf numFmtId="1" fontId="21" fillId="4" borderId="21" xfId="40" applyNumberFormat="1" applyFont="1" applyFill="1" applyBorder="1" applyProtection="1"/>
    <xf numFmtId="0" fontId="21" fillId="4" borderId="22" xfId="40" applyFont="1" applyFill="1" applyBorder="1" applyProtection="1"/>
    <xf numFmtId="0" fontId="21" fillId="4" borderId="49" xfId="40" applyFont="1" applyFill="1" applyBorder="1" applyProtection="1"/>
    <xf numFmtId="0" fontId="21" fillId="4" borderId="17" xfId="40" applyFont="1" applyFill="1" applyBorder="1" applyProtection="1"/>
    <xf numFmtId="0" fontId="21" fillId="4" borderId="50" xfId="40" applyFont="1" applyFill="1" applyBorder="1" applyProtection="1"/>
    <xf numFmtId="1" fontId="21" fillId="4" borderId="57" xfId="40" applyNumberFormat="1" applyFont="1" applyFill="1" applyBorder="1" applyProtection="1"/>
    <xf numFmtId="0" fontId="21" fillId="0" borderId="0" xfId="40" applyFont="1" applyBorder="1"/>
    <xf numFmtId="0" fontId="21" fillId="0" borderId="0" xfId="40" applyFont="1"/>
    <xf numFmtId="0" fontId="16" fillId="0" borderId="0" xfId="40" applyFont="1" applyFill="1" applyBorder="1"/>
    <xf numFmtId="0" fontId="16" fillId="0" borderId="0" xfId="40" applyFont="1" applyFill="1"/>
    <xf numFmtId="0" fontId="16" fillId="0" borderId="0" xfId="40" applyFont="1"/>
    <xf numFmtId="0" fontId="21" fillId="0" borderId="78" xfId="46" applyFont="1" applyFill="1" applyBorder="1" applyAlignment="1" applyProtection="1">
      <alignment horizontal="center" vertical="center"/>
      <protection locked="0"/>
    </xf>
    <xf numFmtId="0" fontId="21" fillId="0" borderId="77" xfId="46" applyFont="1" applyBorder="1" applyProtection="1">
      <protection locked="0"/>
    </xf>
    <xf numFmtId="0" fontId="30" fillId="25" borderId="76" xfId="46" applyFont="1" applyFill="1" applyBorder="1" applyAlignment="1" applyProtection="1">
      <alignment horizontal="center"/>
    </xf>
    <xf numFmtId="1" fontId="23" fillId="4" borderId="58" xfId="40" applyNumberFormat="1" applyFont="1" applyFill="1" applyBorder="1" applyAlignment="1" applyProtection="1">
      <alignment horizontal="center"/>
    </xf>
    <xf numFmtId="0" fontId="24" fillId="4" borderId="0" xfId="40" applyFont="1" applyFill="1" applyBorder="1" applyAlignment="1" applyProtection="1">
      <alignment horizontal="center"/>
    </xf>
    <xf numFmtId="0" fontId="21" fillId="0" borderId="17" xfId="39" applyNumberFormat="1" applyFont="1" applyFill="1" applyBorder="1" applyAlignment="1" applyProtection="1">
      <alignment horizontal="center"/>
      <protection locked="0"/>
    </xf>
    <xf numFmtId="0" fontId="21" fillId="0" borderId="49" xfId="39" applyNumberFormat="1" applyFont="1" applyFill="1" applyBorder="1" applyAlignment="1" applyProtection="1">
      <alignment horizontal="center"/>
      <protection locked="0"/>
    </xf>
    <xf numFmtId="0" fontId="21" fillId="0" borderId="15" xfId="0" applyFont="1" applyFill="1" applyBorder="1" applyAlignment="1" applyProtection="1">
      <alignment horizontal="left" vertical="center" wrapText="1"/>
      <protection locked="0"/>
    </xf>
    <xf numFmtId="0" fontId="21" fillId="4" borderId="15" xfId="0" applyFont="1" applyFill="1" applyBorder="1" applyAlignment="1" applyProtection="1">
      <alignment horizontal="center" vertical="center" wrapText="1"/>
    </xf>
    <xf numFmtId="0" fontId="35" fillId="0" borderId="0" xfId="46" applyFill="1"/>
    <xf numFmtId="0" fontId="35" fillId="0" borderId="0" xfId="46"/>
    <xf numFmtId="0" fontId="35" fillId="0" borderId="0" xfId="46" applyFill="1" applyBorder="1"/>
    <xf numFmtId="0" fontId="35" fillId="0" borderId="0" xfId="46" applyFill="1" applyProtection="1">
      <protection locked="0"/>
    </xf>
    <xf numFmtId="0" fontId="35" fillId="0" borderId="0" xfId="46" applyBorder="1"/>
    <xf numFmtId="0" fontId="39" fillId="25" borderId="112" xfId="46" applyFont="1" applyFill="1" applyBorder="1" applyAlignment="1" applyProtection="1">
      <alignment horizontal="center" textRotation="90" wrapText="1"/>
    </xf>
    <xf numFmtId="0" fontId="39" fillId="25" borderId="113" xfId="46" applyFont="1" applyFill="1" applyBorder="1" applyAlignment="1" applyProtection="1">
      <alignment horizontal="center" textRotation="90"/>
    </xf>
    <xf numFmtId="0" fontId="39" fillId="25" borderId="113" xfId="46" applyFont="1" applyFill="1" applyBorder="1" applyAlignment="1" applyProtection="1">
      <alignment horizontal="center" textRotation="90" wrapText="1"/>
    </xf>
    <xf numFmtId="0" fontId="39" fillId="25" borderId="115" xfId="46" applyFont="1" applyFill="1" applyBorder="1" applyAlignment="1" applyProtection="1">
      <alignment horizontal="center" textRotation="90" wrapText="1"/>
    </xf>
    <xf numFmtId="0" fontId="27" fillId="26" borderId="118" xfId="46" applyFont="1" applyFill="1" applyBorder="1" applyAlignment="1" applyProtection="1">
      <alignment horizontal="left"/>
    </xf>
    <xf numFmtId="0" fontId="27" fillId="26" borderId="119" xfId="46" applyFont="1" applyFill="1" applyBorder="1" applyProtection="1"/>
    <xf numFmtId="0" fontId="26" fillId="26" borderId="85" xfId="46" applyFont="1" applyFill="1" applyBorder="1" applyAlignment="1" applyProtection="1">
      <alignment horizontal="center"/>
    </xf>
    <xf numFmtId="1" fontId="26" fillId="26" borderId="120" xfId="46" applyNumberFormat="1" applyFont="1" applyFill="1" applyBorder="1" applyAlignment="1" applyProtection="1">
      <alignment horizontal="center"/>
    </xf>
    <xf numFmtId="0" fontId="40" fillId="0" borderId="0" xfId="46" applyFont="1"/>
    <xf numFmtId="0" fontId="26" fillId="25" borderId="89" xfId="46" applyFont="1" applyFill="1" applyBorder="1" applyAlignment="1" applyProtection="1">
      <alignment horizontal="center"/>
    </xf>
    <xf numFmtId="0" fontId="27" fillId="25" borderId="122" xfId="46" applyFont="1" applyFill="1" applyBorder="1" applyProtection="1"/>
    <xf numFmtId="0" fontId="26" fillId="25" borderId="123" xfId="46" applyFont="1" applyFill="1" applyBorder="1" applyAlignment="1" applyProtection="1">
      <alignment horizontal="center"/>
    </xf>
    <xf numFmtId="1" fontId="26" fillId="25" borderId="124" xfId="46" applyNumberFormat="1" applyFont="1" applyFill="1" applyBorder="1" applyAlignment="1" applyProtection="1">
      <alignment horizontal="center"/>
    </xf>
    <xf numFmtId="1" fontId="41" fillId="25" borderId="125" xfId="46" applyNumberFormat="1" applyFont="1" applyFill="1" applyBorder="1" applyAlignment="1" applyProtection="1">
      <alignment horizontal="center"/>
    </xf>
    <xf numFmtId="1" fontId="26" fillId="25" borderId="125" xfId="46" applyNumberFormat="1" applyFont="1" applyFill="1" applyBorder="1" applyAlignment="1" applyProtection="1">
      <alignment horizontal="center"/>
    </xf>
    <xf numFmtId="0" fontId="26" fillId="25" borderId="125" xfId="46" applyFont="1" applyFill="1" applyBorder="1" applyProtection="1"/>
    <xf numFmtId="0" fontId="26" fillId="25" borderId="126" xfId="46" applyFont="1" applyFill="1" applyBorder="1" applyProtection="1"/>
    <xf numFmtId="1" fontId="26" fillId="25" borderId="0" xfId="46" applyNumberFormat="1" applyFont="1" applyFill="1" applyBorder="1" applyAlignment="1" applyProtection="1">
      <alignment horizontal="center"/>
    </xf>
    <xf numFmtId="0" fontId="26" fillId="25" borderId="127" xfId="46" applyFont="1" applyFill="1" applyBorder="1" applyProtection="1"/>
    <xf numFmtId="1" fontId="26" fillId="25" borderId="113" xfId="46" applyNumberFormat="1" applyFont="1" applyFill="1" applyBorder="1" applyAlignment="1" applyProtection="1">
      <alignment horizontal="center"/>
    </xf>
    <xf numFmtId="1" fontId="26" fillId="26" borderId="118" xfId="46" applyNumberFormat="1" applyFont="1" applyFill="1" applyBorder="1" applyAlignment="1" applyProtection="1">
      <alignment horizontal="center"/>
    </xf>
    <xf numFmtId="0" fontId="23" fillId="25" borderId="89" xfId="46" applyFont="1" applyFill="1" applyBorder="1" applyAlignment="1" applyProtection="1">
      <alignment horizontal="center"/>
    </xf>
    <xf numFmtId="0" fontId="30" fillId="25" borderId="129" xfId="46" applyFont="1" applyFill="1" applyBorder="1" applyProtection="1"/>
    <xf numFmtId="0" fontId="23" fillId="25" borderId="0" xfId="46" applyFont="1" applyFill="1" applyBorder="1" applyAlignment="1" applyProtection="1">
      <alignment horizontal="center"/>
    </xf>
    <xf numFmtId="0" fontId="21" fillId="25" borderId="118" xfId="46" applyFont="1" applyFill="1" applyBorder="1" applyAlignment="1" applyProtection="1">
      <alignment horizontal="left" vertical="center" wrapText="1"/>
    </xf>
    <xf numFmtId="0" fontId="21" fillId="25" borderId="119" xfId="46" applyFont="1" applyFill="1" applyBorder="1" applyAlignment="1" applyProtection="1">
      <alignment horizontal="center"/>
    </xf>
    <xf numFmtId="0" fontId="23" fillId="25" borderId="121" xfId="46" applyFont="1" applyFill="1" applyBorder="1" applyAlignment="1" applyProtection="1">
      <alignment horizontal="center"/>
    </xf>
    <xf numFmtId="1" fontId="24" fillId="25" borderId="120" xfId="46" applyNumberFormat="1" applyFont="1" applyFill="1" applyBorder="1" applyAlignment="1" applyProtection="1">
      <alignment horizontal="center"/>
    </xf>
    <xf numFmtId="1" fontId="41" fillId="25" borderId="119" xfId="46" applyNumberFormat="1" applyFont="1" applyFill="1" applyBorder="1" applyAlignment="1" applyProtection="1">
      <alignment horizontal="center"/>
    </xf>
    <xf numFmtId="1" fontId="24" fillId="25" borderId="119" xfId="46" applyNumberFormat="1" applyFont="1" applyFill="1" applyBorder="1" applyAlignment="1" applyProtection="1">
      <alignment horizontal="center"/>
    </xf>
    <xf numFmtId="1" fontId="30" fillId="25" borderId="119" xfId="46" applyNumberFormat="1" applyFont="1" applyFill="1" applyBorder="1" applyAlignment="1" applyProtection="1">
      <alignment horizontal="center"/>
    </xf>
    <xf numFmtId="0" fontId="30" fillId="25" borderId="121" xfId="46" applyFont="1" applyFill="1" applyBorder="1" applyAlignment="1" applyProtection="1">
      <alignment horizontal="center"/>
    </xf>
    <xf numFmtId="1" fontId="24" fillId="25" borderId="131" xfId="46" applyNumberFormat="1" applyFont="1" applyFill="1" applyBorder="1" applyAlignment="1" applyProtection="1">
      <alignment horizontal="center"/>
    </xf>
    <xf numFmtId="0" fontId="30" fillId="25" borderId="119" xfId="46" applyFont="1" applyFill="1" applyBorder="1" applyAlignment="1" applyProtection="1">
      <alignment horizontal="center"/>
    </xf>
    <xf numFmtId="1" fontId="21" fillId="25" borderId="118" xfId="46" applyNumberFormat="1" applyFont="1" applyFill="1" applyBorder="1" applyAlignment="1" applyProtection="1">
      <alignment horizontal="center"/>
    </xf>
    <xf numFmtId="0" fontId="21" fillId="25" borderId="128" xfId="46" applyFont="1" applyFill="1" applyBorder="1" applyAlignment="1" applyProtection="1">
      <alignment horizontal="center"/>
    </xf>
    <xf numFmtId="0" fontId="21" fillId="25" borderId="89" xfId="46" applyFont="1" applyFill="1" applyBorder="1" applyAlignment="1" applyProtection="1">
      <alignment horizontal="left" vertical="center" wrapText="1"/>
    </xf>
    <xf numFmtId="0" fontId="21" fillId="25" borderId="129" xfId="46" applyFont="1" applyFill="1" applyBorder="1" applyAlignment="1" applyProtection="1">
      <alignment horizontal="center"/>
    </xf>
    <xf numFmtId="0" fontId="24" fillId="25" borderId="132" xfId="46" applyFont="1" applyFill="1" applyBorder="1" applyAlignment="1" applyProtection="1">
      <alignment horizontal="center"/>
    </xf>
    <xf numFmtId="1" fontId="24" fillId="25" borderId="133" xfId="46" applyNumberFormat="1" applyFont="1" applyFill="1" applyBorder="1" applyAlignment="1" applyProtection="1">
      <alignment horizontal="center"/>
    </xf>
    <xf numFmtId="1" fontId="41" fillId="25" borderId="134" xfId="46" applyNumberFormat="1" applyFont="1" applyFill="1" applyBorder="1" applyAlignment="1" applyProtection="1">
      <alignment horizontal="center"/>
    </xf>
    <xf numFmtId="1" fontId="24" fillId="25" borderId="134" xfId="46" applyNumberFormat="1" applyFont="1" applyFill="1" applyBorder="1" applyAlignment="1" applyProtection="1">
      <alignment horizontal="center"/>
    </xf>
    <xf numFmtId="1" fontId="30" fillId="25" borderId="134" xfId="46" applyNumberFormat="1" applyFont="1" applyFill="1" applyBorder="1" applyAlignment="1" applyProtection="1">
      <alignment horizontal="center"/>
    </xf>
    <xf numFmtId="0" fontId="30" fillId="25" borderId="135" xfId="46" applyFont="1" applyFill="1" applyBorder="1" applyAlignment="1" applyProtection="1">
      <alignment horizontal="center"/>
    </xf>
    <xf numFmtId="1" fontId="24" fillId="25" borderId="136" xfId="46" applyNumberFormat="1" applyFont="1" applyFill="1" applyBorder="1" applyAlignment="1" applyProtection="1">
      <alignment horizontal="center"/>
    </xf>
    <xf numFmtId="0" fontId="30" fillId="25" borderId="134" xfId="46" applyFont="1" applyFill="1" applyBorder="1" applyAlignment="1" applyProtection="1">
      <alignment horizontal="center"/>
    </xf>
    <xf numFmtId="1" fontId="21" fillId="25" borderId="83" xfId="46" applyNumberFormat="1" applyFont="1" applyFill="1" applyBorder="1" applyAlignment="1" applyProtection="1">
      <alignment horizontal="center"/>
    </xf>
    <xf numFmtId="0" fontId="21" fillId="25" borderId="87" xfId="46" applyFont="1" applyFill="1" applyBorder="1" applyAlignment="1" applyProtection="1">
      <alignment horizontal="center"/>
    </xf>
    <xf numFmtId="0" fontId="23" fillId="25" borderId="137" xfId="46" applyFont="1" applyFill="1" applyBorder="1" applyAlignment="1" applyProtection="1">
      <alignment horizontal="center"/>
    </xf>
    <xf numFmtId="0" fontId="24" fillId="25" borderId="138" xfId="46" applyFont="1" applyFill="1" applyBorder="1" applyAlignment="1" applyProtection="1">
      <alignment horizontal="center"/>
    </xf>
    <xf numFmtId="0" fontId="35" fillId="25" borderId="78" xfId="46" applyFill="1" applyBorder="1" applyProtection="1"/>
    <xf numFmtId="0" fontId="35" fillId="25" borderId="75" xfId="46" applyFill="1" applyBorder="1" applyProtection="1"/>
    <xf numFmtId="0" fontId="35" fillId="25" borderId="130" xfId="46" applyFill="1" applyBorder="1" applyProtection="1"/>
    <xf numFmtId="0" fontId="35" fillId="25" borderId="104" xfId="46" applyFill="1" applyBorder="1" applyProtection="1"/>
    <xf numFmtId="0" fontId="35" fillId="25" borderId="105" xfId="46" applyFill="1" applyBorder="1" applyProtection="1"/>
    <xf numFmtId="0" fontId="21" fillId="25" borderId="73" xfId="46" applyFont="1" applyFill="1" applyBorder="1" applyAlignment="1" applyProtection="1">
      <alignment horizontal="left"/>
    </xf>
    <xf numFmtId="0" fontId="21" fillId="25" borderId="76" xfId="46" applyFont="1" applyFill="1" applyBorder="1" applyProtection="1"/>
    <xf numFmtId="0" fontId="28" fillId="25" borderId="76" xfId="46" applyFont="1" applyFill="1" applyBorder="1" applyProtection="1"/>
    <xf numFmtId="0" fontId="21" fillId="0" borderId="0" xfId="46" applyFont="1" applyFill="1" applyBorder="1" applyAlignment="1">
      <alignment horizontal="left"/>
    </xf>
    <xf numFmtId="0" fontId="28" fillId="0" borderId="0" xfId="46" applyFont="1" applyFill="1" applyBorder="1"/>
    <xf numFmtId="0" fontId="21" fillId="0" borderId="0" xfId="46" applyFont="1" applyFill="1" applyAlignment="1">
      <alignment horizontal="left"/>
    </xf>
    <xf numFmtId="0" fontId="21" fillId="0" borderId="0" xfId="46" applyFont="1" applyAlignment="1">
      <alignment horizontal="left"/>
    </xf>
    <xf numFmtId="0" fontId="38" fillId="25" borderId="75" xfId="49" applyFill="1" applyBorder="1" applyAlignment="1" applyProtection="1">
      <alignment horizontal="left" vertical="center" wrapText="1"/>
    </xf>
    <xf numFmtId="0" fontId="27" fillId="25" borderId="118" xfId="46" applyFont="1" applyFill="1" applyBorder="1" applyAlignment="1" applyProtection="1">
      <alignment horizontal="left"/>
    </xf>
    <xf numFmtId="0" fontId="27" fillId="25" borderId="119" xfId="46" applyFont="1" applyFill="1" applyBorder="1" applyProtection="1"/>
    <xf numFmtId="0" fontId="26" fillId="4" borderId="27" xfId="40" applyFont="1" applyFill="1" applyBorder="1" applyAlignment="1" applyProtection="1">
      <alignment horizontal="center"/>
    </xf>
    <xf numFmtId="0" fontId="21" fillId="0" borderId="83" xfId="46" applyFont="1" applyFill="1" applyBorder="1" applyAlignment="1" applyProtection="1">
      <alignment horizontal="center"/>
      <protection locked="0"/>
    </xf>
    <xf numFmtId="0" fontId="21" fillId="4" borderId="39" xfId="40" applyFont="1" applyFill="1" applyBorder="1" applyProtection="1"/>
    <xf numFmtId="0" fontId="21" fillId="4" borderId="51" xfId="40" applyFont="1" applyFill="1" applyBorder="1" applyProtection="1"/>
    <xf numFmtId="1" fontId="21" fillId="0" borderId="140" xfId="40" applyNumberFormat="1" applyFont="1" applyFill="1" applyBorder="1" applyAlignment="1" applyProtection="1">
      <alignment horizontal="center"/>
      <protection locked="0"/>
    </xf>
    <xf numFmtId="1" fontId="21" fillId="0" borderId="141" xfId="40" applyNumberFormat="1" applyFont="1" applyFill="1" applyBorder="1" applyAlignment="1" applyProtection="1">
      <alignment horizontal="center"/>
      <protection locked="0"/>
    </xf>
    <xf numFmtId="0" fontId="21" fillId="0" borderId="33" xfId="40" applyFont="1" applyFill="1" applyBorder="1" applyAlignment="1" applyProtection="1">
      <alignment horizontal="center"/>
      <protection locked="0"/>
    </xf>
    <xf numFmtId="0" fontId="21" fillId="0" borderId="142" xfId="40" applyFont="1" applyFill="1" applyBorder="1" applyAlignment="1" applyProtection="1">
      <alignment horizontal="center"/>
      <protection locked="0"/>
    </xf>
    <xf numFmtId="1" fontId="21" fillId="0" borderId="33" xfId="40" applyNumberFormat="1" applyFont="1" applyFill="1" applyBorder="1" applyAlignment="1" applyProtection="1">
      <alignment horizontal="center"/>
      <protection locked="0"/>
    </xf>
    <xf numFmtId="0" fontId="21" fillId="0" borderId="77" xfId="40" applyFont="1" applyFill="1" applyBorder="1" applyAlignment="1" applyProtection="1">
      <alignment horizontal="center"/>
      <protection locked="0"/>
    </xf>
    <xf numFmtId="0" fontId="21" fillId="0" borderId="144" xfId="40" applyFont="1" applyFill="1" applyBorder="1" applyAlignment="1" applyProtection="1">
      <alignment horizontal="center"/>
      <protection locked="0"/>
    </xf>
    <xf numFmtId="0" fontId="24" fillId="4" borderId="37" xfId="40" applyFont="1" applyFill="1" applyBorder="1" applyAlignment="1" applyProtection="1">
      <alignment horizontal="center"/>
    </xf>
    <xf numFmtId="0" fontId="21" fillId="4" borderId="145" xfId="40" applyFont="1" applyFill="1" applyBorder="1" applyProtection="1"/>
    <xf numFmtId="0" fontId="21" fillId="4" borderId="146" xfId="40" applyFont="1" applyFill="1" applyBorder="1" applyProtection="1"/>
    <xf numFmtId="0" fontId="29" fillId="0" borderId="76" xfId="40" applyFont="1" applyBorder="1"/>
    <xf numFmtId="0" fontId="34" fillId="0" borderId="76" xfId="40" applyFont="1" applyBorder="1"/>
    <xf numFmtId="0" fontId="16" fillId="0" borderId="76" xfId="40" applyBorder="1"/>
    <xf numFmtId="0" fontId="35" fillId="28" borderId="76" xfId="46" applyFill="1" applyBorder="1"/>
    <xf numFmtId="0" fontId="35" fillId="0" borderId="76" xfId="46" applyBorder="1"/>
    <xf numFmtId="0" fontId="16" fillId="0" borderId="76" xfId="40" applyFont="1" applyFill="1" applyBorder="1"/>
    <xf numFmtId="0" fontId="25" fillId="4" borderId="147" xfId="40" applyFont="1" applyFill="1" applyBorder="1" applyAlignment="1" applyProtection="1">
      <alignment horizontal="center"/>
    </xf>
    <xf numFmtId="1" fontId="23" fillId="4" borderId="37" xfId="40" applyNumberFormat="1" applyFont="1" applyFill="1" applyBorder="1" applyAlignment="1" applyProtection="1">
      <alignment horizontal="center"/>
    </xf>
    <xf numFmtId="0" fontId="23" fillId="4" borderId="23" xfId="40" applyFont="1" applyFill="1" applyBorder="1" applyAlignment="1" applyProtection="1">
      <alignment horizontal="center"/>
    </xf>
    <xf numFmtId="0" fontId="23" fillId="4" borderId="28" xfId="40" applyFont="1" applyFill="1" applyBorder="1" applyAlignment="1" applyProtection="1">
      <alignment horizontal="center"/>
    </xf>
    <xf numFmtId="0" fontId="26" fillId="25" borderId="114" xfId="46" applyFont="1" applyFill="1" applyBorder="1" applyAlignment="1" applyProtection="1">
      <alignment horizontal="center"/>
    </xf>
    <xf numFmtId="0" fontId="26" fillId="26" borderId="121" xfId="46" applyFont="1" applyFill="1" applyBorder="1" applyAlignment="1" applyProtection="1">
      <alignment horizontal="center"/>
    </xf>
    <xf numFmtId="0" fontId="34" fillId="0" borderId="74" xfId="40" applyFont="1" applyBorder="1"/>
    <xf numFmtId="0" fontId="16" fillId="0" borderId="74" xfId="40" applyBorder="1"/>
    <xf numFmtId="0" fontId="26" fillId="25" borderId="149" xfId="46" applyFont="1" applyFill="1" applyBorder="1" applyAlignment="1" applyProtection="1">
      <alignment horizontal="center"/>
    </xf>
    <xf numFmtId="0" fontId="26" fillId="4" borderId="61" xfId="40" applyFont="1" applyFill="1" applyBorder="1" applyAlignment="1" applyProtection="1">
      <alignment horizontal="center"/>
    </xf>
    <xf numFmtId="0" fontId="21" fillId="4" borderId="13" xfId="40" applyFont="1" applyFill="1" applyBorder="1" applyProtection="1"/>
    <xf numFmtId="0" fontId="21" fillId="4" borderId="150" xfId="40" applyFont="1" applyFill="1" applyBorder="1" applyProtection="1"/>
    <xf numFmtId="1" fontId="23" fillId="4" borderId="151" xfId="40" applyNumberFormat="1" applyFont="1" applyFill="1" applyBorder="1" applyAlignment="1" applyProtection="1">
      <alignment horizontal="center"/>
    </xf>
    <xf numFmtId="0" fontId="21" fillId="4" borderId="152" xfId="0" applyFont="1" applyFill="1" applyBorder="1" applyAlignment="1">
      <alignment horizontal="center" vertical="center" wrapText="1"/>
    </xf>
    <xf numFmtId="0" fontId="25" fillId="29" borderId="37" xfId="40" applyFont="1" applyFill="1" applyBorder="1" applyAlignment="1" applyProtection="1">
      <alignment horizontal="center" vertical="center"/>
    </xf>
    <xf numFmtId="1" fontId="23" fillId="29" borderId="35" xfId="0" applyNumberFormat="1" applyFont="1" applyFill="1" applyBorder="1" applyAlignment="1">
      <alignment horizontal="center" vertical="center"/>
    </xf>
    <xf numFmtId="0" fontId="23" fillId="30" borderId="28" xfId="40" applyFont="1" applyFill="1" applyBorder="1" applyAlignment="1" applyProtection="1">
      <alignment horizontal="center" vertical="center"/>
    </xf>
    <xf numFmtId="1" fontId="23" fillId="29" borderId="58" xfId="0" applyNumberFormat="1" applyFont="1" applyFill="1" applyBorder="1" applyAlignment="1">
      <alignment horizontal="center" vertical="center"/>
    </xf>
    <xf numFmtId="0" fontId="21" fillId="0" borderId="138" xfId="0" applyFont="1" applyBorder="1" applyAlignment="1">
      <alignment horizontal="left" vertical="center"/>
    </xf>
    <xf numFmtId="0" fontId="21" fillId="0" borderId="155" xfId="39" applyNumberFormat="1" applyFont="1" applyFill="1" applyBorder="1" applyAlignment="1" applyProtection="1">
      <alignment horizontal="center"/>
      <protection locked="0"/>
    </xf>
    <xf numFmtId="0" fontId="30" fillId="25" borderId="156" xfId="46" applyFont="1" applyFill="1" applyBorder="1" applyProtection="1"/>
    <xf numFmtId="1" fontId="21" fillId="4" borderId="157" xfId="40" applyNumberFormat="1" applyFont="1" applyFill="1" applyBorder="1" applyAlignment="1" applyProtection="1">
      <alignment horizontal="center"/>
    </xf>
    <xf numFmtId="1" fontId="21" fillId="4" borderId="31" xfId="40" applyNumberFormat="1" applyFont="1" applyFill="1" applyBorder="1" applyAlignment="1" applyProtection="1">
      <alignment horizontal="center"/>
    </xf>
    <xf numFmtId="1" fontId="21" fillId="4" borderId="15" xfId="40" applyNumberFormat="1" applyFont="1" applyFill="1" applyBorder="1" applyAlignment="1" applyProtection="1">
      <alignment horizontal="center"/>
    </xf>
    <xf numFmtId="1" fontId="21" fillId="4" borderId="158" xfId="40" applyNumberFormat="1" applyFont="1" applyFill="1" applyBorder="1" applyAlignment="1" applyProtection="1">
      <alignment horizontal="center"/>
    </xf>
    <xf numFmtId="1" fontId="21" fillId="4" borderId="159" xfId="40" applyNumberFormat="1" applyFont="1" applyFill="1" applyBorder="1" applyAlignment="1" applyProtection="1">
      <alignment horizontal="center"/>
    </xf>
    <xf numFmtId="1" fontId="21" fillId="4" borderId="160" xfId="40" applyNumberFormat="1" applyFont="1" applyFill="1" applyBorder="1" applyAlignment="1" applyProtection="1">
      <alignment horizontal="center"/>
    </xf>
    <xf numFmtId="0" fontId="21" fillId="0" borderId="77" xfId="40" applyFont="1" applyFill="1" applyBorder="1" applyProtection="1">
      <protection locked="0"/>
    </xf>
    <xf numFmtId="0" fontId="21" fillId="0" borderId="144" xfId="40" applyFont="1" applyFill="1" applyBorder="1" applyProtection="1">
      <protection locked="0"/>
    </xf>
    <xf numFmtId="0" fontId="21" fillId="0" borderId="77" xfId="0" applyFont="1" applyBorder="1" applyAlignment="1">
      <alignment horizontal="left" vertical="center"/>
    </xf>
    <xf numFmtId="0" fontId="21" fillId="4" borderId="31" xfId="40" applyFont="1" applyFill="1" applyBorder="1" applyAlignment="1" applyProtection="1">
      <alignment horizontal="center"/>
    </xf>
    <xf numFmtId="0" fontId="21" fillId="4" borderId="52" xfId="40" applyFont="1" applyFill="1" applyBorder="1" applyAlignment="1" applyProtection="1">
      <alignment horizontal="center"/>
    </xf>
    <xf numFmtId="0" fontId="21" fillId="0" borderId="0" xfId="40" applyFont="1" applyFill="1" applyBorder="1" applyAlignment="1">
      <alignment horizontal="center"/>
    </xf>
    <xf numFmtId="0" fontId="21" fillId="0" borderId="0" xfId="40" applyFont="1" applyFill="1" applyAlignment="1">
      <alignment horizontal="center"/>
    </xf>
    <xf numFmtId="0" fontId="21" fillId="0" borderId="0" xfId="40" applyFont="1" applyAlignment="1">
      <alignment horizontal="center"/>
    </xf>
    <xf numFmtId="0" fontId="21" fillId="0" borderId="77" xfId="40" applyFont="1" applyFill="1" applyBorder="1" applyAlignment="1" applyProtection="1">
      <alignment wrapText="1"/>
      <protection locked="0"/>
    </xf>
    <xf numFmtId="0" fontId="21" fillId="0" borderId="79" xfId="40" applyFont="1" applyFill="1" applyBorder="1" applyAlignment="1" applyProtection="1">
      <alignment wrapText="1"/>
      <protection locked="0"/>
    </xf>
    <xf numFmtId="0" fontId="21" fillId="0" borderId="18" xfId="40" applyFont="1" applyFill="1" applyBorder="1" applyAlignment="1" applyProtection="1">
      <protection locked="0"/>
    </xf>
    <xf numFmtId="0" fontId="21" fillId="32" borderId="74" xfId="40" applyFont="1" applyFill="1" applyBorder="1" applyAlignment="1" applyProtection="1">
      <alignment horizontal="center"/>
    </xf>
    <xf numFmtId="0" fontId="21" fillId="32" borderId="123" xfId="40" applyFont="1" applyFill="1" applyBorder="1" applyAlignment="1" applyProtection="1">
      <alignment horizontal="center"/>
    </xf>
    <xf numFmtId="0" fontId="21" fillId="0" borderId="75" xfId="40" applyFont="1" applyFill="1" applyBorder="1" applyAlignment="1" applyProtection="1">
      <alignment horizontal="left"/>
      <protection locked="0"/>
    </xf>
    <xf numFmtId="0" fontId="21" fillId="0" borderId="144" xfId="40" applyFont="1" applyFill="1" applyBorder="1" applyAlignment="1" applyProtection="1">
      <protection locked="0"/>
    </xf>
    <xf numFmtId="0" fontId="21" fillId="0" borderId="77" xfId="40" applyFont="1" applyFill="1" applyBorder="1" applyAlignment="1" applyProtection="1">
      <alignment horizontal="left"/>
      <protection locked="0"/>
    </xf>
    <xf numFmtId="0" fontId="21" fillId="0" borderId="73" xfId="40" applyFont="1" applyFill="1" applyBorder="1" applyAlignment="1" applyProtection="1">
      <alignment horizontal="left" vertical="center"/>
      <protection locked="0"/>
    </xf>
    <xf numFmtId="0" fontId="21" fillId="0" borderId="78" xfId="40" applyFont="1" applyFill="1" applyBorder="1" applyAlignment="1" applyProtection="1">
      <alignment horizontal="left" vertical="center"/>
      <protection locked="0"/>
    </xf>
    <xf numFmtId="0" fontId="21" fillId="0" borderId="143" xfId="46" applyFont="1" applyFill="1" applyBorder="1" applyAlignment="1" applyProtection="1">
      <alignment horizontal="left" vertical="center"/>
      <protection locked="0"/>
    </xf>
    <xf numFmtId="0" fontId="21" fillId="0" borderId="83" xfId="46" applyFont="1" applyFill="1" applyBorder="1" applyAlignment="1" applyProtection="1">
      <alignment horizontal="left"/>
      <protection locked="0"/>
    </xf>
    <xf numFmtId="0" fontId="21" fillId="0" borderId="73" xfId="40" applyFont="1" applyFill="1" applyBorder="1" applyAlignment="1" applyProtection="1">
      <alignment vertical="center"/>
      <protection locked="0"/>
    </xf>
    <xf numFmtId="0" fontId="21" fillId="0" borderId="78" xfId="40" applyFont="1" applyFill="1" applyBorder="1" applyAlignment="1" applyProtection="1">
      <alignment vertical="center"/>
      <protection locked="0"/>
    </xf>
    <xf numFmtId="0" fontId="16" fillId="0" borderId="76" xfId="40" applyFont="1" applyBorder="1"/>
    <xf numFmtId="0" fontId="16" fillId="0" borderId="74" xfId="40" applyFont="1" applyBorder="1"/>
    <xf numFmtId="1" fontId="23" fillId="25" borderId="75" xfId="46" applyNumberFormat="1" applyFont="1" applyFill="1" applyBorder="1" applyAlignment="1" applyProtection="1">
      <alignment horizontal="center" vertical="center"/>
    </xf>
    <xf numFmtId="0" fontId="21" fillId="35" borderId="74" xfId="40" applyFont="1" applyFill="1" applyBorder="1" applyAlignment="1" applyProtection="1">
      <alignment horizontal="center"/>
    </xf>
    <xf numFmtId="0" fontId="21" fillId="35" borderId="77" xfId="40" applyFont="1" applyFill="1" applyBorder="1" applyAlignment="1" applyProtection="1">
      <protection locked="0"/>
    </xf>
    <xf numFmtId="0" fontId="21" fillId="32" borderId="20" xfId="39" applyNumberFormat="1" applyFont="1" applyFill="1" applyBorder="1" applyAlignment="1" applyProtection="1">
      <alignment horizontal="center" vertical="center"/>
      <protection locked="0"/>
    </xf>
    <xf numFmtId="0" fontId="21" fillId="0" borderId="20" xfId="39" applyNumberFormat="1" applyFont="1" applyBorder="1" applyAlignment="1" applyProtection="1">
      <alignment horizontal="center" vertical="center"/>
      <protection locked="0"/>
    </xf>
    <xf numFmtId="0" fontId="21" fillId="28" borderId="18" xfId="40" applyFont="1" applyFill="1" applyBorder="1" applyAlignment="1" applyProtection="1">
      <alignment horizontal="left"/>
      <protection locked="0"/>
    </xf>
    <xf numFmtId="0" fontId="21" fillId="28" borderId="18" xfId="40" applyFont="1" applyFill="1" applyBorder="1" applyAlignment="1" applyProtection="1">
      <protection locked="0"/>
    </xf>
    <xf numFmtId="0" fontId="21" fillId="38" borderId="74" xfId="40" applyFont="1" applyFill="1" applyBorder="1" applyAlignment="1" applyProtection="1">
      <alignment horizontal="center"/>
    </xf>
    <xf numFmtId="0" fontId="21" fillId="38" borderId="20" xfId="39" applyNumberFormat="1" applyFont="1" applyFill="1" applyBorder="1" applyAlignment="1" applyProtection="1">
      <alignment horizontal="center" vertical="center"/>
      <protection locked="0"/>
    </xf>
    <xf numFmtId="0" fontId="21" fillId="38" borderId="76" xfId="40" applyFont="1" applyFill="1" applyBorder="1" applyAlignment="1" applyProtection="1">
      <alignment horizontal="center"/>
    </xf>
    <xf numFmtId="0" fontId="21" fillId="28" borderId="20" xfId="39" applyNumberFormat="1" applyFont="1" applyFill="1" applyBorder="1" applyAlignment="1" applyProtection="1">
      <alignment horizontal="center" vertical="center"/>
      <protection locked="0"/>
    </xf>
    <xf numFmtId="0" fontId="21" fillId="28" borderId="76" xfId="40" applyFont="1" applyFill="1" applyBorder="1" applyAlignment="1" applyProtection="1">
      <alignment horizontal="center"/>
    </xf>
    <xf numFmtId="0" fontId="21" fillId="37" borderId="74" xfId="40" applyFont="1" applyFill="1" applyBorder="1" applyAlignment="1" applyProtection="1">
      <alignment horizontal="center"/>
    </xf>
    <xf numFmtId="0" fontId="21" fillId="37" borderId="20" xfId="39" applyNumberFormat="1" applyFont="1" applyFill="1" applyBorder="1" applyAlignment="1" applyProtection="1">
      <alignment horizontal="center" vertical="center"/>
      <protection locked="0"/>
    </xf>
    <xf numFmtId="0" fontId="21" fillId="34" borderId="74" xfId="40" applyFont="1" applyFill="1" applyBorder="1" applyAlignment="1" applyProtection="1">
      <alignment horizontal="center"/>
    </xf>
    <xf numFmtId="0" fontId="21" fillId="34" borderId="20" xfId="39" applyNumberFormat="1" applyFont="1" applyFill="1" applyBorder="1" applyAlignment="1" applyProtection="1">
      <alignment horizontal="center" vertical="center"/>
      <protection locked="0"/>
    </xf>
    <xf numFmtId="0" fontId="21" fillId="35" borderId="20" xfId="39" applyNumberFormat="1" applyFont="1" applyFill="1" applyBorder="1" applyAlignment="1" applyProtection="1">
      <alignment horizontal="center" vertical="center"/>
      <protection locked="0"/>
    </xf>
    <xf numFmtId="0" fontId="21" fillId="25" borderId="81" xfId="40" applyFont="1" applyFill="1" applyBorder="1" applyAlignment="1" applyProtection="1">
      <alignment horizontal="center"/>
    </xf>
    <xf numFmtId="0" fontId="21" fillId="25" borderId="80" xfId="40" applyFont="1" applyFill="1" applyBorder="1" applyAlignment="1" applyProtection="1">
      <alignment horizontal="center"/>
    </xf>
    <xf numFmtId="0" fontId="16" fillId="0" borderId="16" xfId="40" applyFont="1" applyBorder="1"/>
    <xf numFmtId="0" fontId="16" fillId="0" borderId="16" xfId="40" applyBorder="1"/>
    <xf numFmtId="0" fontId="16" fillId="0" borderId="19" xfId="40" applyBorder="1"/>
    <xf numFmtId="0" fontId="21" fillId="0" borderId="162" xfId="0" applyFont="1" applyBorder="1" applyAlignment="1">
      <alignment horizontal="center" vertical="center"/>
    </xf>
    <xf numFmtId="0" fontId="21" fillId="0" borderId="164" xfId="46" applyFont="1" applyFill="1" applyBorder="1" applyAlignment="1" applyProtection="1">
      <alignment horizontal="center" vertical="center"/>
      <protection locked="0"/>
    </xf>
    <xf numFmtId="0" fontId="29" fillId="0" borderId="74" xfId="40" applyFont="1" applyBorder="1"/>
    <xf numFmtId="0" fontId="35" fillId="28" borderId="74" xfId="46" applyFill="1" applyBorder="1"/>
    <xf numFmtId="0" fontId="16" fillId="0" borderId="74" xfId="40" applyFont="1" applyFill="1" applyBorder="1"/>
    <xf numFmtId="0" fontId="35" fillId="0" borderId="74" xfId="46" applyBorder="1"/>
    <xf numFmtId="1" fontId="26" fillId="26" borderId="167" xfId="46" applyNumberFormat="1" applyFont="1" applyFill="1" applyBorder="1" applyAlignment="1" applyProtection="1">
      <alignment horizontal="center"/>
    </xf>
    <xf numFmtId="0" fontId="21" fillId="31" borderId="168" xfId="40" applyFont="1" applyFill="1" applyBorder="1" applyAlignment="1" applyProtection="1">
      <alignment horizontal="left"/>
      <protection locked="0"/>
    </xf>
    <xf numFmtId="1" fontId="21" fillId="4" borderId="169" xfId="40" applyNumberFormat="1" applyFont="1" applyFill="1" applyBorder="1" applyAlignment="1" applyProtection="1">
      <alignment horizontal="center" vertical="center" shrinkToFit="1"/>
    </xf>
    <xf numFmtId="0" fontId="21" fillId="0" borderId="73" xfId="40" applyFont="1" applyFill="1" applyBorder="1" applyAlignment="1" applyProtection="1">
      <alignment horizontal="center" vertical="center"/>
      <protection locked="0"/>
    </xf>
    <xf numFmtId="0" fontId="27" fillId="4" borderId="170" xfId="40" applyFont="1" applyFill="1" applyBorder="1" applyAlignment="1" applyProtection="1">
      <alignment horizontal="left"/>
    </xf>
    <xf numFmtId="1" fontId="26" fillId="25" borderId="117" xfId="46" applyNumberFormat="1" applyFont="1" applyFill="1" applyBorder="1" applyAlignment="1" applyProtection="1">
      <alignment horizontal="center"/>
    </xf>
    <xf numFmtId="1" fontId="26" fillId="26" borderId="171" xfId="46" applyNumberFormat="1" applyFont="1" applyFill="1" applyBorder="1" applyAlignment="1" applyProtection="1">
      <alignment horizontal="center"/>
    </xf>
    <xf numFmtId="0" fontId="35" fillId="25" borderId="106" xfId="46" applyFill="1" applyBorder="1" applyProtection="1"/>
    <xf numFmtId="1" fontId="21" fillId="4" borderId="169" xfId="40" applyNumberFormat="1" applyFont="1" applyFill="1" applyBorder="1" applyProtection="1"/>
    <xf numFmtId="0" fontId="21" fillId="4" borderId="173" xfId="40" applyFont="1" applyFill="1" applyBorder="1" applyAlignment="1" applyProtection="1">
      <alignment horizontal="left"/>
    </xf>
    <xf numFmtId="0" fontId="30" fillId="4" borderId="174" xfId="40" applyFont="1" applyFill="1" applyBorder="1" applyAlignment="1" applyProtection="1">
      <alignment horizontal="center"/>
    </xf>
    <xf numFmtId="0" fontId="21" fillId="4" borderId="174" xfId="40" applyFont="1" applyFill="1" applyBorder="1" applyProtection="1"/>
    <xf numFmtId="1" fontId="21" fillId="4" borderId="175" xfId="40" applyNumberFormat="1" applyFont="1" applyFill="1" applyBorder="1" applyAlignment="1" applyProtection="1">
      <alignment horizontal="center"/>
    </xf>
    <xf numFmtId="1" fontId="21" fillId="4" borderId="176" xfId="40" applyNumberFormat="1" applyFont="1" applyFill="1" applyBorder="1" applyAlignment="1" applyProtection="1">
      <alignment horizontal="center"/>
    </xf>
    <xf numFmtId="1" fontId="21" fillId="4" borderId="177" xfId="40" applyNumberFormat="1" applyFont="1" applyFill="1" applyBorder="1" applyAlignment="1" applyProtection="1">
      <alignment horizontal="center"/>
    </xf>
    <xf numFmtId="1" fontId="21" fillId="4" borderId="178" xfId="40" applyNumberFormat="1" applyFont="1" applyFill="1" applyBorder="1" applyAlignment="1" applyProtection="1">
      <alignment horizontal="center"/>
    </xf>
    <xf numFmtId="1" fontId="21" fillId="4" borderId="179" xfId="40" applyNumberFormat="1" applyFont="1" applyFill="1" applyBorder="1" applyAlignment="1" applyProtection="1">
      <alignment horizontal="center"/>
    </xf>
    <xf numFmtId="1" fontId="21" fillId="4" borderId="180" xfId="40" applyNumberFormat="1" applyFont="1" applyFill="1" applyBorder="1" applyProtection="1"/>
    <xf numFmtId="0" fontId="21" fillId="0" borderId="0" xfId="46" applyFont="1" applyFill="1" applyBorder="1" applyAlignment="1" applyProtection="1">
      <alignment vertical="center"/>
      <protection locked="0"/>
    </xf>
    <xf numFmtId="0" fontId="35" fillId="0" borderId="0" xfId="46" applyBorder="1" applyProtection="1">
      <protection locked="0"/>
    </xf>
    <xf numFmtId="0" fontId="21" fillId="0" borderId="181" xfId="40" applyFont="1" applyFill="1" applyBorder="1" applyAlignment="1" applyProtection="1">
      <protection locked="0"/>
    </xf>
    <xf numFmtId="0" fontId="21" fillId="38" borderId="77" xfId="0" applyFont="1" applyFill="1" applyBorder="1" applyAlignment="1" applyProtection="1">
      <alignment shrinkToFit="1"/>
      <protection locked="0"/>
    </xf>
    <xf numFmtId="0" fontId="21" fillId="0" borderId="161" xfId="0" applyFont="1" applyBorder="1"/>
    <xf numFmtId="0" fontId="47" fillId="0" borderId="0" xfId="0" applyFont="1" applyAlignment="1">
      <alignment wrapText="1"/>
    </xf>
    <xf numFmtId="0" fontId="45" fillId="0" borderId="86" xfId="0" applyFont="1" applyBorder="1" applyAlignment="1">
      <alignment horizontal="center"/>
    </xf>
    <xf numFmtId="0" fontId="48" fillId="0" borderId="76" xfId="0" applyFont="1" applyBorder="1" applyAlignment="1">
      <alignment horizontal="left" vertical="center"/>
    </xf>
    <xf numFmtId="0" fontId="48" fillId="0" borderId="86" xfId="0" applyFont="1" applyBorder="1" applyAlignment="1">
      <alignment vertical="center"/>
    </xf>
    <xf numFmtId="0" fontId="47" fillId="0" borderId="0" xfId="0" applyFont="1" applyBorder="1" applyAlignment="1">
      <alignment wrapText="1"/>
    </xf>
    <xf numFmtId="0" fontId="48" fillId="0" borderId="73" xfId="0" applyFont="1" applyBorder="1" applyAlignment="1">
      <alignment horizontal="left" vertical="center"/>
    </xf>
    <xf numFmtId="0" fontId="48" fillId="0" borderId="76" xfId="0" applyFont="1" applyBorder="1" applyAlignment="1">
      <alignment vertical="center"/>
    </xf>
    <xf numFmtId="0" fontId="48" fillId="0" borderId="86" xfId="0" applyFont="1" applyBorder="1"/>
    <xf numFmtId="0" fontId="48" fillId="0" borderId="73" xfId="0" applyFont="1" applyFill="1" applyBorder="1" applyAlignment="1">
      <alignment horizontal="left" vertical="center" wrapText="1"/>
    </xf>
    <xf numFmtId="0" fontId="48" fillId="0" borderId="76" xfId="0" applyFont="1" applyFill="1" applyBorder="1" applyAlignment="1">
      <alignment vertical="center" wrapText="1"/>
    </xf>
    <xf numFmtId="0" fontId="48" fillId="0" borderId="76" xfId="0" applyFont="1" applyFill="1" applyBorder="1" applyAlignment="1">
      <alignment horizontal="left" vertical="center" wrapText="1"/>
    </xf>
    <xf numFmtId="0" fontId="48" fillId="0" borderId="86" xfId="0" applyFont="1" applyFill="1" applyBorder="1" applyAlignment="1">
      <alignment vertical="center" wrapText="1"/>
    </xf>
    <xf numFmtId="0" fontId="48" fillId="0" borderId="73" xfId="0" applyFont="1" applyBorder="1" applyAlignment="1">
      <alignment horizontal="left"/>
    </xf>
    <xf numFmtId="0" fontId="48" fillId="0" borderId="76" xfId="0" applyFont="1" applyBorder="1"/>
    <xf numFmtId="0" fontId="48" fillId="0" borderId="76" xfId="0" applyFont="1" applyBorder="1" applyAlignment="1">
      <alignment horizontal="left"/>
    </xf>
    <xf numFmtId="0" fontId="48" fillId="0" borderId="73" xfId="0" applyFont="1" applyBorder="1" applyAlignment="1">
      <alignment horizontal="left" wrapText="1"/>
    </xf>
    <xf numFmtId="0" fontId="48" fillId="0" borderId="76" xfId="0" applyFont="1" applyBorder="1" applyAlignment="1">
      <alignment wrapText="1"/>
    </xf>
    <xf numFmtId="0" fontId="48" fillId="0" borderId="76" xfId="0" applyFont="1" applyBorder="1" applyAlignment="1">
      <alignment horizontal="left" wrapText="1"/>
    </xf>
    <xf numFmtId="0" fontId="48" fillId="0" borderId="86" xfId="0" applyFont="1" applyBorder="1" applyAlignment="1">
      <alignment wrapText="1"/>
    </xf>
    <xf numFmtId="1" fontId="21" fillId="43" borderId="19" xfId="40" applyNumberFormat="1" applyFont="1" applyFill="1" applyBorder="1" applyAlignment="1" applyProtection="1">
      <alignment horizontal="center"/>
    </xf>
    <xf numFmtId="0" fontId="48" fillId="31" borderId="73" xfId="0" applyFont="1" applyFill="1" applyBorder="1" applyAlignment="1">
      <alignment horizontal="left" vertical="center" wrapText="1"/>
    </xf>
    <xf numFmtId="0" fontId="48" fillId="31" borderId="76" xfId="0" applyFont="1" applyFill="1" applyBorder="1" applyAlignment="1">
      <alignment vertical="center" wrapText="1"/>
    </xf>
    <xf numFmtId="0" fontId="48" fillId="31" borderId="76" xfId="0" applyFont="1" applyFill="1" applyBorder="1" applyAlignment="1">
      <alignment horizontal="left" vertical="center"/>
    </xf>
    <xf numFmtId="0" fontId="48" fillId="31" borderId="73" xfId="0" applyFont="1" applyFill="1" applyBorder="1" applyAlignment="1">
      <alignment horizontal="left"/>
    </xf>
    <xf numFmtId="0" fontId="48" fillId="31" borderId="76" xfId="0" applyFont="1" applyFill="1" applyBorder="1"/>
    <xf numFmtId="0" fontId="48" fillId="31" borderId="76" xfId="0" applyFont="1" applyFill="1" applyBorder="1" applyAlignment="1">
      <alignment horizontal="left"/>
    </xf>
    <xf numFmtId="0" fontId="16" fillId="0" borderId="19" xfId="40" applyFont="1" applyBorder="1"/>
    <xf numFmtId="0" fontId="16" fillId="31" borderId="76" xfId="40" applyFont="1" applyFill="1" applyBorder="1"/>
    <xf numFmtId="0" fontId="16" fillId="0" borderId="19" xfId="40" applyFont="1" applyFill="1" applyBorder="1"/>
    <xf numFmtId="0" fontId="21" fillId="35" borderId="161" xfId="40" applyFont="1" applyFill="1" applyBorder="1" applyProtection="1">
      <protection locked="0"/>
    </xf>
    <xf numFmtId="0" fontId="21" fillId="35" borderId="77" xfId="0" applyFont="1" applyFill="1" applyBorder="1" applyAlignment="1" applyProtection="1">
      <alignment shrinkToFit="1"/>
      <protection locked="0"/>
    </xf>
    <xf numFmtId="0" fontId="21" fillId="34" borderId="77" xfId="40" applyFont="1" applyFill="1" applyBorder="1" applyAlignment="1" applyProtection="1">
      <alignment wrapText="1"/>
      <protection locked="0"/>
    </xf>
    <xf numFmtId="0" fontId="21" fillId="0" borderId="168" xfId="40" applyFont="1" applyFill="1" applyBorder="1" applyAlignment="1" applyProtection="1">
      <alignment horizontal="left"/>
      <protection locked="0"/>
    </xf>
    <xf numFmtId="0" fontId="21" fillId="44" borderId="74" xfId="40" applyFont="1" applyFill="1" applyBorder="1" applyAlignment="1" applyProtection="1">
      <alignment horizontal="center"/>
    </xf>
    <xf numFmtId="0" fontId="21" fillId="0" borderId="20" xfId="39" applyNumberFormat="1" applyFont="1" applyFill="1" applyBorder="1" applyAlignment="1" applyProtection="1">
      <alignment horizontal="center"/>
      <protection locked="0"/>
    </xf>
    <xf numFmtId="0" fontId="21" fillId="0" borderId="59" xfId="39" applyNumberFormat="1" applyFont="1" applyFill="1" applyBorder="1" applyAlignment="1" applyProtection="1">
      <alignment horizontal="center"/>
      <protection locked="0"/>
    </xf>
    <xf numFmtId="1" fontId="21" fillId="44" borderId="19" xfId="40" applyNumberFormat="1" applyFont="1" applyFill="1" applyBorder="1" applyAlignment="1" applyProtection="1">
      <alignment horizontal="center"/>
    </xf>
    <xf numFmtId="0" fontId="21" fillId="31" borderId="49" xfId="39" applyNumberFormat="1" applyFont="1" applyFill="1" applyBorder="1" applyAlignment="1" applyProtection="1">
      <alignment horizontal="center"/>
      <protection locked="0"/>
    </xf>
    <xf numFmtId="0" fontId="21" fillId="31" borderId="181" xfId="40" applyFont="1" applyFill="1" applyBorder="1" applyAlignment="1" applyProtection="1">
      <protection locked="0"/>
    </xf>
    <xf numFmtId="0" fontId="21" fillId="31" borderId="59" xfId="39" applyNumberFormat="1" applyFont="1" applyFill="1" applyBorder="1" applyAlignment="1" applyProtection="1">
      <alignment horizontal="center"/>
      <protection locked="0"/>
    </xf>
    <xf numFmtId="1" fontId="21" fillId="44" borderId="16" xfId="40" applyNumberFormat="1" applyFont="1" applyFill="1" applyBorder="1" applyAlignment="1" applyProtection="1">
      <alignment horizontal="center"/>
    </xf>
    <xf numFmtId="1" fontId="21" fillId="44" borderId="17" xfId="40" applyNumberFormat="1" applyFont="1" applyFill="1" applyBorder="1" applyAlignment="1" applyProtection="1">
      <alignment horizontal="center"/>
    </xf>
    <xf numFmtId="1" fontId="21" fillId="44" borderId="169" xfId="40" applyNumberFormat="1" applyFont="1" applyFill="1" applyBorder="1" applyAlignment="1" applyProtection="1">
      <alignment horizontal="center" vertical="center" shrinkToFit="1"/>
    </xf>
    <xf numFmtId="0" fontId="21" fillId="0" borderId="77" xfId="0" applyFont="1" applyBorder="1"/>
    <xf numFmtId="0" fontId="16" fillId="0" borderId="185" xfId="40" applyFont="1" applyBorder="1"/>
    <xf numFmtId="0" fontId="16" fillId="0" borderId="185" xfId="40" applyBorder="1"/>
    <xf numFmtId="0" fontId="45" fillId="0" borderId="76" xfId="0" applyFont="1" applyBorder="1" applyAlignment="1">
      <alignment horizontal="center"/>
    </xf>
    <xf numFmtId="0" fontId="48" fillId="0" borderId="73" xfId="0" applyFont="1" applyBorder="1" applyAlignment="1">
      <alignment horizontal="left" vertical="center" wrapText="1"/>
    </xf>
    <xf numFmtId="0" fontId="48" fillId="0" borderId="76" xfId="0" applyFont="1" applyBorder="1" applyAlignment="1">
      <alignment vertical="center" wrapText="1"/>
    </xf>
    <xf numFmtId="0" fontId="48" fillId="0" borderId="76" xfId="0" applyFont="1" applyBorder="1" applyAlignment="1">
      <alignment horizontal="left" vertical="center" wrapText="1"/>
    </xf>
    <xf numFmtId="0" fontId="48" fillId="0" borderId="86" xfId="0" applyFont="1" applyBorder="1" applyAlignment="1">
      <alignment vertical="center" wrapText="1"/>
    </xf>
    <xf numFmtId="0" fontId="44" fillId="31" borderId="18" xfId="40" applyFont="1" applyFill="1" applyBorder="1" applyAlignment="1" applyProtection="1">
      <alignment horizontal="left"/>
      <protection locked="0"/>
    </xf>
    <xf numFmtId="0" fontId="0" fillId="31" borderId="0" xfId="0" applyFont="1" applyFill="1"/>
    <xf numFmtId="0" fontId="48" fillId="0" borderId="186" xfId="0" applyFont="1" applyFill="1" applyBorder="1" applyAlignment="1">
      <alignment horizontal="left" vertical="center" wrapText="1"/>
    </xf>
    <xf numFmtId="0" fontId="48" fillId="0" borderId="187" xfId="0" applyFont="1" applyFill="1" applyBorder="1" applyAlignment="1">
      <alignment horizontal="left" vertical="center" wrapText="1"/>
    </xf>
    <xf numFmtId="0" fontId="48" fillId="0" borderId="73" xfId="40" applyFont="1" applyFill="1" applyBorder="1" applyAlignment="1" applyProtection="1">
      <alignment horizontal="left"/>
      <protection locked="0"/>
    </xf>
    <xf numFmtId="0" fontId="48" fillId="0" borderId="76" xfId="40" applyFont="1" applyFill="1" applyBorder="1" applyAlignment="1" applyProtection="1">
      <protection locked="0"/>
    </xf>
    <xf numFmtId="0" fontId="48" fillId="0" borderId="76" xfId="40" applyFont="1" applyFill="1" applyBorder="1" applyAlignment="1" applyProtection="1">
      <alignment horizontal="left"/>
      <protection locked="0"/>
    </xf>
    <xf numFmtId="0" fontId="48" fillId="0" borderId="86" xfId="40" applyFont="1" applyFill="1" applyBorder="1" applyAlignment="1" applyProtection="1">
      <protection locked="0"/>
    </xf>
    <xf numFmtId="0" fontId="48" fillId="0" borderId="187" xfId="40" applyFont="1" applyFill="1" applyBorder="1" applyAlignment="1" applyProtection="1">
      <protection locked="0"/>
    </xf>
    <xf numFmtId="0" fontId="48" fillId="0" borderId="188" xfId="40" applyFont="1" applyFill="1" applyBorder="1" applyAlignment="1" applyProtection="1">
      <protection locked="0"/>
    </xf>
    <xf numFmtId="0" fontId="45" fillId="0" borderId="82" xfId="0" applyFont="1" applyBorder="1" applyAlignment="1">
      <alignment horizontal="center"/>
    </xf>
    <xf numFmtId="0" fontId="45" fillId="0" borderId="165" xfId="0" applyFont="1" applyBorder="1" applyAlignment="1">
      <alignment horizontal="center"/>
    </xf>
    <xf numFmtId="0" fontId="16" fillId="0" borderId="74" xfId="40" applyFont="1" applyBorder="1" applyAlignment="1"/>
    <xf numFmtId="0" fontId="16" fillId="0" borderId="76" xfId="40" applyFont="1" applyBorder="1" applyAlignment="1"/>
    <xf numFmtId="0" fontId="21" fillId="37" borderId="161" xfId="40" applyFont="1" applyFill="1" applyBorder="1" applyProtection="1">
      <protection locked="0"/>
    </xf>
    <xf numFmtId="0" fontId="21" fillId="31" borderId="18" xfId="40" applyFont="1" applyFill="1" applyBorder="1" applyAlignment="1" applyProtection="1">
      <protection locked="0"/>
    </xf>
    <xf numFmtId="0" fontId="50" fillId="0" borderId="74" xfId="40" applyFont="1" applyBorder="1"/>
    <xf numFmtId="0" fontId="16" fillId="31" borderId="19" xfId="40" applyFont="1" applyFill="1" applyBorder="1"/>
    <xf numFmtId="0" fontId="35" fillId="0" borderId="0" xfId="46" applyFont="1"/>
    <xf numFmtId="0" fontId="21" fillId="31" borderId="17" xfId="39" applyNumberFormat="1" applyFont="1" applyFill="1" applyBorder="1" applyAlignment="1" applyProtection="1">
      <alignment horizontal="center"/>
      <protection locked="0"/>
    </xf>
    <xf numFmtId="0" fontId="21" fillId="31" borderId="20" xfId="39" applyNumberFormat="1" applyFont="1" applyFill="1" applyBorder="1" applyAlignment="1" applyProtection="1">
      <alignment horizontal="center"/>
      <protection locked="0"/>
    </xf>
    <xf numFmtId="0" fontId="16" fillId="31" borderId="74" xfId="40" applyFont="1" applyFill="1" applyBorder="1"/>
    <xf numFmtId="0" fontId="49" fillId="0" borderId="0" xfId="40" applyFont="1"/>
    <xf numFmtId="0" fontId="43" fillId="0" borderId="0" xfId="40" applyFont="1"/>
    <xf numFmtId="0" fontId="21" fillId="35" borderId="192" xfId="39" applyNumberFormat="1" applyFont="1" applyFill="1" applyBorder="1" applyAlignment="1" applyProtection="1">
      <alignment horizontal="center" vertical="center"/>
      <protection locked="0"/>
    </xf>
    <xf numFmtId="1" fontId="21" fillId="36" borderId="191" xfId="40" applyNumberFormat="1" applyFont="1" applyFill="1" applyBorder="1" applyAlignment="1" applyProtection="1">
      <alignment horizontal="center" vertical="center"/>
    </xf>
    <xf numFmtId="0" fontId="21" fillId="35" borderId="193" xfId="39" applyNumberFormat="1" applyFont="1" applyFill="1" applyBorder="1" applyAlignment="1" applyProtection="1">
      <alignment horizontal="center" vertical="center"/>
      <protection locked="0"/>
    </xf>
    <xf numFmtId="0" fontId="21" fillId="35" borderId="195" xfId="39" applyNumberFormat="1" applyFont="1" applyFill="1" applyBorder="1" applyAlignment="1" applyProtection="1">
      <alignment horizontal="center" vertical="center"/>
      <protection locked="0"/>
    </xf>
    <xf numFmtId="1" fontId="21" fillId="4" borderId="191" xfId="40" applyNumberFormat="1" applyFont="1" applyFill="1" applyBorder="1" applyAlignment="1" applyProtection="1">
      <alignment horizontal="center"/>
    </xf>
    <xf numFmtId="1" fontId="21" fillId="4" borderId="192" xfId="40" applyNumberFormat="1" applyFont="1" applyFill="1" applyBorder="1" applyAlignment="1" applyProtection="1">
      <alignment horizontal="center"/>
    </xf>
    <xf numFmtId="0" fontId="21" fillId="37" borderId="192" xfId="39" applyNumberFormat="1" applyFont="1" applyFill="1" applyBorder="1" applyAlignment="1" applyProtection="1">
      <alignment horizontal="center" vertical="center"/>
      <protection locked="0"/>
    </xf>
    <xf numFmtId="1" fontId="21" fillId="41" borderId="191" xfId="40" applyNumberFormat="1" applyFont="1" applyFill="1" applyBorder="1" applyAlignment="1" applyProtection="1">
      <alignment horizontal="center" vertical="center"/>
    </xf>
    <xf numFmtId="0" fontId="21" fillId="37" borderId="193" xfId="39" applyNumberFormat="1" applyFont="1" applyFill="1" applyBorder="1" applyAlignment="1" applyProtection="1">
      <alignment horizontal="center" vertical="center"/>
      <protection locked="0"/>
    </xf>
    <xf numFmtId="0" fontId="21" fillId="37" borderId="195" xfId="39" applyNumberFormat="1" applyFont="1" applyFill="1" applyBorder="1" applyAlignment="1" applyProtection="1">
      <alignment horizontal="center" vertical="center"/>
      <protection locked="0"/>
    </xf>
    <xf numFmtId="0" fontId="16" fillId="0" borderId="190" xfId="40" applyFont="1" applyBorder="1"/>
    <xf numFmtId="0" fontId="48" fillId="0" borderId="185" xfId="0" applyFont="1" applyBorder="1" applyAlignment="1">
      <alignment horizontal="left" wrapText="1"/>
    </xf>
    <xf numFmtId="0" fontId="23" fillId="4" borderId="10" xfId="40" applyFont="1" applyFill="1" applyBorder="1" applyAlignment="1" applyProtection="1">
      <alignment horizontal="center" textRotation="90"/>
    </xf>
    <xf numFmtId="0" fontId="25" fillId="4" borderId="69" xfId="40" applyFont="1" applyFill="1" applyBorder="1" applyAlignment="1" applyProtection="1">
      <alignment horizontal="center" vertical="center"/>
    </xf>
    <xf numFmtId="0" fontId="21" fillId="32" borderId="76" xfId="0" applyFont="1" applyFill="1" applyBorder="1" applyAlignment="1">
      <alignment wrapText="1"/>
    </xf>
    <xf numFmtId="0" fontId="21" fillId="32" borderId="80" xfId="0" applyFont="1" applyFill="1" applyBorder="1" applyAlignment="1">
      <alignment wrapText="1"/>
    </xf>
    <xf numFmtId="0" fontId="21" fillId="32" borderId="0" xfId="0" applyFont="1" applyFill="1" applyBorder="1"/>
    <xf numFmtId="0" fontId="21" fillId="37" borderId="161" xfId="40" applyFont="1" applyFill="1" applyBorder="1" applyAlignment="1" applyProtection="1">
      <alignment wrapText="1"/>
      <protection locked="0"/>
    </xf>
    <xf numFmtId="0" fontId="21" fillId="34" borderId="77" xfId="0" applyFont="1" applyFill="1" applyBorder="1" applyAlignment="1" applyProtection="1">
      <alignment vertical="center" shrinkToFit="1"/>
      <protection locked="0"/>
    </xf>
    <xf numFmtId="0" fontId="21" fillId="34" borderId="76" xfId="40" applyFont="1" applyFill="1" applyBorder="1" applyAlignment="1" applyProtection="1">
      <alignment horizontal="center"/>
    </xf>
    <xf numFmtId="0" fontId="21" fillId="34" borderId="161" xfId="0" applyFont="1" applyFill="1" applyBorder="1" applyAlignment="1" applyProtection="1">
      <alignment shrinkToFit="1"/>
      <protection locked="0"/>
    </xf>
    <xf numFmtId="0" fontId="21" fillId="46" borderId="161" xfId="40" applyFont="1" applyFill="1" applyBorder="1" applyProtection="1">
      <protection locked="0"/>
    </xf>
    <xf numFmtId="0" fontId="21" fillId="38" borderId="77" xfId="40" applyFont="1" applyFill="1" applyBorder="1" applyAlignment="1" applyProtection="1">
      <alignment wrapText="1"/>
      <protection locked="0"/>
    </xf>
    <xf numFmtId="0" fontId="21" fillId="38" borderId="161" xfId="40" applyFont="1" applyFill="1" applyBorder="1" applyAlignment="1" applyProtection="1">
      <alignment wrapText="1"/>
      <protection locked="0"/>
    </xf>
    <xf numFmtId="0" fontId="21" fillId="37" borderId="76" xfId="40" applyFont="1" applyFill="1" applyBorder="1" applyAlignment="1" applyProtection="1">
      <alignment horizontal="center"/>
    </xf>
    <xf numFmtId="0" fontId="21" fillId="37" borderId="18" xfId="40" applyFont="1" applyFill="1" applyBorder="1" applyAlignment="1" applyProtection="1">
      <protection locked="0"/>
    </xf>
    <xf numFmtId="0" fontId="16" fillId="0" borderId="190" xfId="40" applyFont="1" applyBorder="1" applyAlignment="1"/>
    <xf numFmtId="0" fontId="35" fillId="0" borderId="76" xfId="40" applyFont="1" applyBorder="1" applyAlignment="1"/>
    <xf numFmtId="0" fontId="35" fillId="0" borderId="19" xfId="40" applyFont="1" applyBorder="1"/>
    <xf numFmtId="0" fontId="16" fillId="0" borderId="191" xfId="40" applyFont="1" applyBorder="1"/>
    <xf numFmtId="0" fontId="35" fillId="0" borderId="185" xfId="40" applyFont="1" applyBorder="1"/>
    <xf numFmtId="0" fontId="35" fillId="0" borderId="19" xfId="40" applyFont="1" applyBorder="1" applyAlignment="1"/>
    <xf numFmtId="0" fontId="26" fillId="4" borderId="199" xfId="40" applyFont="1" applyFill="1" applyBorder="1" applyAlignment="1" applyProtection="1">
      <alignment horizontal="center"/>
    </xf>
    <xf numFmtId="0" fontId="21" fillId="32" borderId="200" xfId="0" applyFont="1" applyFill="1" applyBorder="1"/>
    <xf numFmtId="1" fontId="21" fillId="33" borderId="191" xfId="40" applyNumberFormat="1" applyFont="1" applyFill="1" applyBorder="1" applyAlignment="1" applyProtection="1">
      <alignment horizontal="center" vertical="center"/>
    </xf>
    <xf numFmtId="0" fontId="21" fillId="32" borderId="192" xfId="39" applyNumberFormat="1" applyFont="1" applyFill="1" applyBorder="1" applyAlignment="1" applyProtection="1">
      <alignment horizontal="center" vertical="center"/>
      <protection locked="0"/>
    </xf>
    <xf numFmtId="0" fontId="21" fillId="32" borderId="193" xfId="39" applyNumberFormat="1" applyFont="1" applyFill="1" applyBorder="1" applyAlignment="1" applyProtection="1">
      <alignment horizontal="center" vertical="center"/>
      <protection locked="0"/>
    </xf>
    <xf numFmtId="0" fontId="21" fillId="32" borderId="195" xfId="39" applyNumberFormat="1" applyFont="1" applyFill="1" applyBorder="1" applyAlignment="1" applyProtection="1">
      <alignment horizontal="center" vertical="center"/>
      <protection locked="0"/>
    </xf>
    <xf numFmtId="0" fontId="21" fillId="32" borderId="201" xfId="0" applyFont="1" applyFill="1" applyBorder="1"/>
    <xf numFmtId="0" fontId="21" fillId="32" borderId="155" xfId="39" applyNumberFormat="1" applyFont="1" applyFill="1" applyBorder="1" applyAlignment="1" applyProtection="1">
      <alignment horizontal="center" vertical="center"/>
      <protection locked="0"/>
    </xf>
    <xf numFmtId="0" fontId="21" fillId="32" borderId="202" xfId="0" applyFont="1" applyFill="1" applyBorder="1"/>
    <xf numFmtId="0" fontId="21" fillId="35" borderId="203" xfId="40" applyFont="1" applyFill="1" applyBorder="1" applyAlignment="1" applyProtection="1">
      <alignment horizontal="left"/>
      <protection locked="0"/>
    </xf>
    <xf numFmtId="0" fontId="21" fillId="35" borderId="201" xfId="40" applyFont="1" applyFill="1" applyBorder="1" applyAlignment="1" applyProtection="1">
      <alignment horizontal="left" vertical="center"/>
      <protection locked="0"/>
    </xf>
    <xf numFmtId="0" fontId="21" fillId="37" borderId="201" xfId="40" applyFont="1" applyFill="1" applyBorder="1" applyAlignment="1" applyProtection="1">
      <alignment horizontal="left"/>
      <protection locked="0"/>
    </xf>
    <xf numFmtId="0" fontId="21" fillId="37" borderId="201" xfId="40" applyFont="1" applyFill="1" applyBorder="1" applyAlignment="1" applyProtection="1">
      <alignment horizontal="left" vertical="center"/>
      <protection locked="0"/>
    </xf>
    <xf numFmtId="0" fontId="21" fillId="34" borderId="201" xfId="40" applyFont="1" applyFill="1" applyBorder="1" applyAlignment="1" applyProtection="1">
      <alignment horizontal="left" vertical="center"/>
      <protection locked="0"/>
    </xf>
    <xf numFmtId="0" fontId="21" fillId="34" borderId="192" xfId="39" applyNumberFormat="1" applyFont="1" applyFill="1" applyBorder="1" applyAlignment="1" applyProtection="1">
      <alignment horizontal="center" vertical="center"/>
      <protection locked="0"/>
    </xf>
    <xf numFmtId="1" fontId="21" fillId="42" borderId="191" xfId="40" applyNumberFormat="1" applyFont="1" applyFill="1" applyBorder="1" applyAlignment="1" applyProtection="1">
      <alignment horizontal="center" vertical="center"/>
    </xf>
    <xf numFmtId="0" fontId="21" fillId="34" borderId="193" xfId="39" applyNumberFormat="1" applyFont="1" applyFill="1" applyBorder="1" applyAlignment="1" applyProtection="1">
      <alignment horizontal="center" vertical="center"/>
      <protection locked="0"/>
    </xf>
    <xf numFmtId="0" fontId="21" fillId="34" borderId="195" xfId="39" applyNumberFormat="1" applyFont="1" applyFill="1" applyBorder="1" applyAlignment="1" applyProtection="1">
      <alignment horizontal="center" vertical="center"/>
      <protection locked="0"/>
    </xf>
    <xf numFmtId="0" fontId="21" fillId="34" borderId="201" xfId="40" applyFont="1" applyFill="1" applyBorder="1" applyAlignment="1" applyProtection="1">
      <alignment horizontal="left"/>
      <protection locked="0"/>
    </xf>
    <xf numFmtId="0" fontId="21" fillId="38" borderId="201" xfId="40" applyFont="1" applyFill="1" applyBorder="1" applyAlignment="1" applyProtection="1">
      <alignment horizontal="left"/>
      <protection locked="0"/>
    </xf>
    <xf numFmtId="0" fontId="21" fillId="38" borderId="192" xfId="39" applyNumberFormat="1" applyFont="1" applyFill="1" applyBorder="1" applyAlignment="1" applyProtection="1">
      <alignment horizontal="center" vertical="center"/>
      <protection locked="0"/>
    </xf>
    <xf numFmtId="1" fontId="21" fillId="39" borderId="191" xfId="40" applyNumberFormat="1" applyFont="1" applyFill="1" applyBorder="1" applyAlignment="1" applyProtection="1">
      <alignment horizontal="center" vertical="center"/>
    </xf>
    <xf numFmtId="0" fontId="21" fillId="38" borderId="193" xfId="39" applyNumberFormat="1" applyFont="1" applyFill="1" applyBorder="1" applyAlignment="1" applyProtection="1">
      <alignment horizontal="center" vertical="center"/>
      <protection locked="0"/>
    </xf>
    <xf numFmtId="0" fontId="21" fillId="38" borderId="195" xfId="39" applyNumberFormat="1" applyFont="1" applyFill="1" applyBorder="1" applyAlignment="1" applyProtection="1">
      <alignment horizontal="center" vertical="center"/>
      <protection locked="0"/>
    </xf>
    <xf numFmtId="0" fontId="21" fillId="38" borderId="201" xfId="40" applyFont="1" applyFill="1" applyBorder="1" applyAlignment="1" applyProtection="1">
      <alignment horizontal="left" vertical="center"/>
      <protection locked="0"/>
    </xf>
    <xf numFmtId="0" fontId="21" fillId="45" borderId="203" xfId="40" applyFont="1" applyFill="1" applyBorder="1" applyAlignment="1" applyProtection="1">
      <alignment horizontal="left"/>
      <protection locked="0"/>
    </xf>
    <xf numFmtId="0" fontId="21" fillId="28" borderId="203" xfId="40" applyFont="1" applyFill="1" applyBorder="1" applyAlignment="1" applyProtection="1">
      <alignment horizontal="left"/>
      <protection locked="0"/>
    </xf>
    <xf numFmtId="0" fontId="21" fillId="28" borderId="192" xfId="39" applyNumberFormat="1" applyFont="1" applyFill="1" applyBorder="1" applyAlignment="1" applyProtection="1">
      <alignment horizontal="center" vertical="center"/>
      <protection locked="0"/>
    </xf>
    <xf numFmtId="1" fontId="21" fillId="40" borderId="191" xfId="40" applyNumberFormat="1" applyFont="1" applyFill="1" applyBorder="1" applyAlignment="1" applyProtection="1">
      <alignment horizontal="center" vertical="center"/>
    </xf>
    <xf numFmtId="0" fontId="21" fillId="28" borderId="193" xfId="39" applyNumberFormat="1" applyFont="1" applyFill="1" applyBorder="1" applyAlignment="1" applyProtection="1">
      <alignment horizontal="center" vertical="center"/>
      <protection locked="0"/>
    </xf>
    <xf numFmtId="0" fontId="21" fillId="28" borderId="195" xfId="39" applyNumberFormat="1" applyFont="1" applyFill="1" applyBorder="1" applyAlignment="1" applyProtection="1">
      <alignment horizontal="center" vertical="center"/>
      <protection locked="0"/>
    </xf>
    <xf numFmtId="0" fontId="21" fillId="0" borderId="201" xfId="40" applyFont="1" applyFill="1" applyBorder="1" applyAlignment="1" applyProtection="1">
      <alignment horizontal="center" vertical="center"/>
      <protection locked="0"/>
    </xf>
    <xf numFmtId="0" fontId="21" fillId="0" borderId="192" xfId="39" applyNumberFormat="1" applyFont="1" applyFill="1" applyBorder="1" applyAlignment="1" applyProtection="1">
      <alignment horizontal="center" vertical="center"/>
      <protection locked="0"/>
    </xf>
    <xf numFmtId="1" fontId="21" fillId="4" borderId="191" xfId="40" applyNumberFormat="1" applyFont="1" applyFill="1" applyBorder="1" applyAlignment="1" applyProtection="1">
      <alignment horizontal="center" vertical="center"/>
    </xf>
    <xf numFmtId="0" fontId="21" fillId="0" borderId="193" xfId="39" applyNumberFormat="1" applyFont="1" applyFill="1" applyBorder="1" applyAlignment="1" applyProtection="1">
      <alignment horizontal="center" vertical="center"/>
      <protection locked="0"/>
    </xf>
    <xf numFmtId="0" fontId="21" fillId="0" borderId="192" xfId="39" applyNumberFormat="1" applyFont="1" applyBorder="1" applyAlignment="1" applyProtection="1">
      <alignment horizontal="center" vertical="center"/>
      <protection locked="0"/>
    </xf>
    <xf numFmtId="0" fontId="21" fillId="0" borderId="195" xfId="39" applyNumberFormat="1" applyFont="1" applyBorder="1" applyAlignment="1" applyProtection="1">
      <alignment horizontal="center" vertical="center"/>
      <protection locked="0"/>
    </xf>
    <xf numFmtId="0" fontId="21" fillId="0" borderId="193" xfId="39" applyNumberFormat="1" applyFont="1" applyBorder="1" applyAlignment="1" applyProtection="1">
      <alignment horizontal="center" vertical="center"/>
      <protection locked="0"/>
    </xf>
    <xf numFmtId="0" fontId="21" fillId="31" borderId="204" xfId="0" applyFont="1" applyFill="1" applyBorder="1" applyAlignment="1">
      <alignment horizontal="left" vertical="center"/>
    </xf>
    <xf numFmtId="0" fontId="21" fillId="31" borderId="192" xfId="39" applyNumberFormat="1" applyFont="1" applyFill="1" applyBorder="1" applyAlignment="1" applyProtection="1">
      <alignment horizontal="center" vertical="center"/>
      <protection locked="0"/>
    </xf>
    <xf numFmtId="0" fontId="21" fillId="31" borderId="193" xfId="39" applyNumberFormat="1" applyFont="1" applyFill="1" applyBorder="1" applyAlignment="1" applyProtection="1">
      <alignment horizontal="center" vertical="center"/>
      <protection locked="0"/>
    </xf>
    <xf numFmtId="0" fontId="27" fillId="4" borderId="205" xfId="40" applyFont="1" applyFill="1" applyBorder="1" applyAlignment="1" applyProtection="1">
      <alignment horizontal="center"/>
    </xf>
    <xf numFmtId="0" fontId="23" fillId="4" borderId="206" xfId="40" applyFont="1" applyFill="1" applyBorder="1" applyAlignment="1" applyProtection="1">
      <alignment horizontal="center"/>
    </xf>
    <xf numFmtId="0" fontId="21" fillId="4" borderId="191" xfId="40" applyFont="1" applyFill="1" applyBorder="1" applyAlignment="1" applyProtection="1">
      <alignment horizontal="center"/>
    </xf>
    <xf numFmtId="0" fontId="21" fillId="4" borderId="207" xfId="40" applyFont="1" applyFill="1" applyBorder="1" applyAlignment="1" applyProtection="1">
      <alignment horizontal="center" vertical="center" wrapText="1"/>
    </xf>
    <xf numFmtId="0" fontId="21" fillId="0" borderId="208" xfId="46" applyFont="1" applyFill="1" applyBorder="1" applyAlignment="1" applyProtection="1">
      <alignment horizontal="center" vertical="center"/>
      <protection locked="0"/>
    </xf>
    <xf numFmtId="0" fontId="21" fillId="0" borderId="192" xfId="39" applyNumberFormat="1" applyFont="1" applyFill="1" applyBorder="1" applyAlignment="1" applyProtection="1">
      <alignment horizontal="center"/>
      <protection locked="0"/>
    </xf>
    <xf numFmtId="0" fontId="21" fillId="0" borderId="193" xfId="39" applyNumberFormat="1" applyFont="1" applyFill="1" applyBorder="1" applyAlignment="1" applyProtection="1">
      <alignment horizontal="center"/>
      <protection locked="0"/>
    </xf>
    <xf numFmtId="0" fontId="21" fillId="0" borderId="192" xfId="39" applyNumberFormat="1" applyFont="1" applyBorder="1" applyAlignment="1" applyProtection="1">
      <alignment horizontal="center"/>
      <protection locked="0"/>
    </xf>
    <xf numFmtId="0" fontId="21" fillId="0" borderId="195" xfId="39" applyNumberFormat="1" applyFont="1" applyBorder="1" applyAlignment="1" applyProtection="1">
      <alignment horizontal="center"/>
      <protection locked="0"/>
    </xf>
    <xf numFmtId="0" fontId="21" fillId="0" borderId="193" xfId="39" applyNumberFormat="1" applyFont="1" applyBorder="1" applyAlignment="1" applyProtection="1">
      <alignment horizontal="center"/>
      <protection locked="0"/>
    </xf>
    <xf numFmtId="0" fontId="31" fillId="24" borderId="207" xfId="40" applyFont="1" applyFill="1" applyBorder="1" applyAlignment="1" applyProtection="1">
      <alignment horizontal="center" vertical="center" wrapText="1"/>
    </xf>
    <xf numFmtId="0" fontId="23" fillId="4" borderId="207" xfId="40" applyFont="1" applyFill="1" applyBorder="1" applyAlignment="1" applyProtection="1">
      <alignment horizontal="center"/>
    </xf>
    <xf numFmtId="0" fontId="21" fillId="0" borderId="210" xfId="0" applyFont="1" applyBorder="1" applyAlignment="1">
      <alignment horizontal="center" vertical="center"/>
    </xf>
    <xf numFmtId="0" fontId="21" fillId="0" borderId="201" xfId="0" applyFont="1" applyBorder="1" applyAlignment="1">
      <alignment horizontal="center" vertical="center"/>
    </xf>
    <xf numFmtId="0" fontId="21" fillId="0" borderId="201" xfId="40" applyFont="1" applyFill="1" applyBorder="1" applyAlignment="1" applyProtection="1">
      <alignment horizontal="center"/>
      <protection locked="0"/>
    </xf>
    <xf numFmtId="0" fontId="21" fillId="0" borderId="201" xfId="0" applyFont="1" applyBorder="1" applyAlignment="1">
      <alignment horizontal="center"/>
    </xf>
    <xf numFmtId="0" fontId="21" fillId="38" borderId="76" xfId="40" applyFont="1" applyFill="1" applyBorder="1" applyAlignment="1" applyProtection="1">
      <alignment horizontal="center" vertical="center"/>
    </xf>
    <xf numFmtId="0" fontId="21" fillId="37" borderId="74" xfId="40" applyFont="1" applyFill="1" applyBorder="1" applyAlignment="1" applyProtection="1">
      <alignment horizontal="center" vertical="center"/>
    </xf>
    <xf numFmtId="0" fontId="35" fillId="31" borderId="0" xfId="46" applyFont="1" applyFill="1"/>
    <xf numFmtId="0" fontId="35" fillId="0" borderId="74" xfId="40" applyFont="1" applyBorder="1"/>
    <xf numFmtId="0" fontId="35" fillId="0" borderId="76" xfId="40" applyFont="1" applyBorder="1"/>
    <xf numFmtId="0" fontId="16" fillId="0" borderId="74" xfId="46" applyFont="1" applyBorder="1"/>
    <xf numFmtId="0" fontId="16" fillId="0" borderId="76" xfId="46" applyFont="1" applyBorder="1"/>
    <xf numFmtId="0" fontId="21" fillId="0" borderId="213" xfId="40" applyFont="1" applyFill="1" applyBorder="1" applyAlignment="1" applyProtection="1">
      <protection locked="0"/>
    </xf>
    <xf numFmtId="0" fontId="21" fillId="0" borderId="214" xfId="0" applyFont="1" applyBorder="1"/>
    <xf numFmtId="0" fontId="21" fillId="31" borderId="213" xfId="40" applyFont="1" applyFill="1" applyBorder="1" applyAlignment="1" applyProtection="1">
      <protection locked="0"/>
    </xf>
    <xf numFmtId="0" fontId="21" fillId="0" borderId="215" xfId="40" applyFont="1" applyFill="1" applyBorder="1" applyAlignment="1" applyProtection="1">
      <protection locked="0"/>
    </xf>
    <xf numFmtId="0" fontId="35" fillId="0" borderId="0" xfId="46" applyFont="1" applyFill="1"/>
    <xf numFmtId="0" fontId="35" fillId="0" borderId="19" xfId="40" applyFont="1" applyFill="1" applyBorder="1"/>
    <xf numFmtId="0" fontId="21" fillId="31" borderId="73" xfId="40" applyFont="1" applyFill="1" applyBorder="1" applyAlignment="1" applyProtection="1">
      <alignment horizontal="left" vertical="center"/>
      <protection locked="0"/>
    </xf>
    <xf numFmtId="0" fontId="21" fillId="31" borderId="77" xfId="40" applyFont="1" applyFill="1" applyBorder="1" applyAlignment="1" applyProtection="1">
      <protection locked="0"/>
    </xf>
    <xf numFmtId="0" fontId="51" fillId="37" borderId="201" xfId="40" applyFont="1" applyFill="1" applyBorder="1" applyAlignment="1" applyProtection="1">
      <alignment horizontal="left"/>
      <protection locked="0"/>
    </xf>
    <xf numFmtId="0" fontId="51" fillId="37" borderId="161" xfId="40" applyFont="1" applyFill="1" applyBorder="1" applyProtection="1">
      <protection locked="0"/>
    </xf>
    <xf numFmtId="0" fontId="52" fillId="0" borderId="76" xfId="40" applyFont="1" applyFill="1" applyBorder="1"/>
    <xf numFmtId="0" fontId="52" fillId="0" borderId="190" xfId="40" applyFont="1" applyBorder="1"/>
    <xf numFmtId="0" fontId="23" fillId="4" borderId="194" xfId="40" applyFont="1" applyFill="1" applyBorder="1" applyAlignment="1" applyProtection="1">
      <alignment horizontal="center" vertical="center"/>
    </xf>
    <xf numFmtId="0" fontId="23" fillId="4" borderId="191" xfId="40" applyFont="1" applyFill="1" applyBorder="1" applyAlignment="1" applyProtection="1">
      <alignment horizontal="center" vertical="center"/>
    </xf>
    <xf numFmtId="0" fontId="23" fillId="4" borderId="10" xfId="40" applyFont="1" applyFill="1" applyBorder="1" applyAlignment="1" applyProtection="1">
      <alignment horizontal="center" textRotation="90"/>
    </xf>
    <xf numFmtId="164" fontId="23" fillId="4" borderId="211" xfId="26" applyFont="1" applyFill="1" applyBorder="1" applyAlignment="1" applyProtection="1">
      <alignment horizontal="center" vertical="center"/>
    </xf>
    <xf numFmtId="164" fontId="23" fillId="4" borderId="212" xfId="26" applyFont="1" applyFill="1" applyBorder="1" applyAlignment="1" applyProtection="1">
      <alignment horizontal="center" vertical="center"/>
    </xf>
    <xf numFmtId="1" fontId="33" fillId="4" borderId="64" xfId="40" applyNumberFormat="1" applyFont="1" applyFill="1" applyBorder="1" applyAlignment="1" applyProtection="1">
      <alignment horizontal="left" vertical="center"/>
    </xf>
    <xf numFmtId="165" fontId="23" fillId="4" borderId="65" xfId="26" applyNumberFormat="1" applyFont="1" applyFill="1" applyBorder="1" applyAlignment="1" applyProtection="1">
      <alignment horizontal="center" vertical="center"/>
    </xf>
    <xf numFmtId="1" fontId="23" fillId="4" borderId="50" xfId="40" applyNumberFormat="1" applyFont="1" applyFill="1" applyBorder="1" applyAlignment="1" applyProtection="1">
      <alignment horizontal="left" vertical="center" shrinkToFit="1"/>
    </xf>
    <xf numFmtId="1" fontId="23" fillId="4" borderId="193" xfId="40" applyNumberFormat="1" applyFont="1" applyFill="1" applyBorder="1" applyAlignment="1" applyProtection="1">
      <alignment horizontal="left" vertical="center" shrinkToFit="1"/>
    </xf>
    <xf numFmtId="1" fontId="23" fillId="4" borderId="192" xfId="40" applyNumberFormat="1" applyFont="1" applyFill="1" applyBorder="1" applyAlignment="1" applyProtection="1">
      <alignment horizontal="left" vertical="center" shrinkToFit="1"/>
    </xf>
    <xf numFmtId="0" fontId="23" fillId="4" borderId="60" xfId="40" applyFont="1" applyFill="1" applyBorder="1" applyAlignment="1" applyProtection="1">
      <alignment horizontal="center" textRotation="90" wrapText="1"/>
    </xf>
    <xf numFmtId="0" fontId="21" fillId="4" borderId="0" xfId="40" applyFont="1" applyFill="1" applyBorder="1" applyAlignment="1">
      <alignment horizontal="center" vertical="center"/>
    </xf>
    <xf numFmtId="0" fontId="21" fillId="4" borderId="66" xfId="40" applyFont="1" applyFill="1" applyBorder="1" applyAlignment="1">
      <alignment horizontal="center" vertical="center"/>
    </xf>
    <xf numFmtId="0" fontId="21" fillId="4" borderId="61" xfId="40" applyFont="1" applyFill="1" applyBorder="1" applyAlignment="1">
      <alignment horizontal="center" vertical="center"/>
    </xf>
    <xf numFmtId="0" fontId="21" fillId="4" borderId="72" xfId="40" applyFont="1" applyFill="1" applyBorder="1" applyAlignment="1">
      <alignment horizontal="center" vertical="center"/>
    </xf>
    <xf numFmtId="0" fontId="21" fillId="4" borderId="196" xfId="40" applyFont="1" applyFill="1" applyBorder="1" applyAlignment="1">
      <alignment horizontal="center" vertical="center"/>
    </xf>
    <xf numFmtId="0" fontId="21" fillId="4" borderId="14" xfId="40" applyFont="1" applyFill="1" applyBorder="1" applyAlignment="1">
      <alignment horizontal="center" vertical="center"/>
    </xf>
    <xf numFmtId="0" fontId="23" fillId="4" borderId="198" xfId="40" applyFont="1" applyFill="1" applyBorder="1" applyAlignment="1" applyProtection="1">
      <alignment horizontal="center" textRotation="90" wrapText="1"/>
    </xf>
    <xf numFmtId="0" fontId="23" fillId="4" borderId="148" xfId="40" applyFont="1" applyFill="1" applyBorder="1" applyAlignment="1" applyProtection="1">
      <alignment horizontal="center" textRotation="90" wrapText="1"/>
    </xf>
    <xf numFmtId="1" fontId="23" fillId="4" borderId="49" xfId="40" applyNumberFormat="1" applyFont="1" applyFill="1" applyBorder="1" applyAlignment="1" applyProtection="1">
      <alignment horizontal="left" vertical="center" shrinkToFit="1"/>
    </xf>
    <xf numFmtId="1" fontId="23" fillId="4" borderId="17" xfId="40" applyNumberFormat="1" applyFont="1" applyFill="1" applyBorder="1" applyAlignment="1" applyProtection="1">
      <alignment horizontal="left" vertical="center" shrinkToFit="1"/>
    </xf>
    <xf numFmtId="164" fontId="23" fillId="4" borderId="22" xfId="26" applyFont="1" applyFill="1" applyBorder="1" applyAlignment="1" applyProtection="1">
      <alignment horizontal="center" vertical="center"/>
    </xf>
    <xf numFmtId="164" fontId="23" fillId="4" borderId="153" xfId="26" applyFont="1" applyFill="1" applyBorder="1" applyAlignment="1" applyProtection="1">
      <alignment horizontal="center" vertical="center"/>
    </xf>
    <xf numFmtId="0" fontId="21" fillId="4" borderId="63" xfId="40" applyFont="1" applyFill="1" applyBorder="1" applyAlignment="1" applyProtection="1">
      <alignment horizontal="left" vertical="center" wrapText="1"/>
    </xf>
    <xf numFmtId="0" fontId="21" fillId="4" borderId="40" xfId="40" applyFont="1" applyFill="1" applyBorder="1" applyAlignment="1" applyProtection="1">
      <alignment horizontal="left" vertical="center" wrapText="1"/>
    </xf>
    <xf numFmtId="0" fontId="22" fillId="0" borderId="0" xfId="40" applyFont="1" applyFill="1" applyBorder="1" applyAlignment="1" applyProtection="1">
      <alignment horizontal="center" vertical="center"/>
    </xf>
    <xf numFmtId="0" fontId="22" fillId="0" borderId="0" xfId="40" applyFont="1" applyFill="1" applyBorder="1" applyAlignment="1" applyProtection="1">
      <alignment horizontal="center" vertical="center"/>
      <protection locked="0"/>
    </xf>
    <xf numFmtId="0" fontId="23" fillId="4" borderId="197" xfId="40" applyFont="1" applyFill="1" applyBorder="1" applyAlignment="1" applyProtection="1">
      <alignment horizontal="center" vertical="center" textRotation="90"/>
    </xf>
    <xf numFmtId="0" fontId="24" fillId="4" borderId="68" xfId="40" applyFont="1" applyFill="1" applyBorder="1" applyAlignment="1" applyProtection="1">
      <alignment horizontal="center" vertical="center" textRotation="90"/>
    </xf>
    <xf numFmtId="0" fontId="25" fillId="4" borderId="69" xfId="40" applyFont="1" applyFill="1" applyBorder="1" applyAlignment="1" applyProtection="1">
      <alignment horizontal="center" vertical="center"/>
    </xf>
    <xf numFmtId="0" fontId="23" fillId="4" borderId="67" xfId="40" applyFont="1" applyFill="1" applyBorder="1" applyAlignment="1" applyProtection="1">
      <alignment horizontal="center"/>
    </xf>
    <xf numFmtId="0" fontId="23" fillId="4" borderId="72" xfId="40" applyFont="1" applyFill="1" applyBorder="1" applyAlignment="1" applyProtection="1">
      <alignment horizontal="center"/>
    </xf>
    <xf numFmtId="0" fontId="23" fillId="4" borderId="70" xfId="40" applyFont="1" applyFill="1" applyBorder="1" applyAlignment="1" applyProtection="1">
      <alignment horizontal="center" vertical="center" wrapText="1"/>
    </xf>
    <xf numFmtId="1" fontId="23" fillId="4" borderId="62" xfId="40" applyNumberFormat="1" applyFont="1" applyFill="1" applyBorder="1" applyAlignment="1" applyProtection="1">
      <alignment horizontal="center" vertical="center"/>
    </xf>
    <xf numFmtId="1" fontId="23" fillId="4" borderId="47" xfId="40" applyNumberFormat="1" applyFont="1" applyFill="1" applyBorder="1" applyAlignment="1" applyProtection="1">
      <alignment horizontal="center" vertical="center"/>
    </xf>
    <xf numFmtId="1" fontId="23" fillId="4" borderId="50" xfId="40" applyNumberFormat="1" applyFont="1" applyFill="1" applyBorder="1" applyAlignment="1" applyProtection="1">
      <alignment horizontal="center" vertical="center" shrinkToFit="1"/>
    </xf>
    <xf numFmtId="1" fontId="23" fillId="4" borderId="49" xfId="40" applyNumberFormat="1" applyFont="1" applyFill="1" applyBorder="1" applyAlignment="1" applyProtection="1">
      <alignment horizontal="center" vertical="center" shrinkToFit="1"/>
    </xf>
    <xf numFmtId="1" fontId="23" fillId="4" borderId="17" xfId="40" applyNumberFormat="1" applyFont="1" applyFill="1" applyBorder="1" applyAlignment="1" applyProtection="1">
      <alignment horizontal="center" vertical="center" shrinkToFit="1"/>
    </xf>
    <xf numFmtId="0" fontId="21" fillId="4" borderId="163" xfId="40" applyFont="1" applyFill="1" applyBorder="1" applyAlignment="1" applyProtection="1">
      <alignment horizontal="left" vertical="center" wrapText="1"/>
    </xf>
    <xf numFmtId="0" fontId="21" fillId="4" borderId="84" xfId="40" applyFont="1" applyFill="1" applyBorder="1" applyAlignment="1" applyProtection="1">
      <alignment horizontal="left" vertical="center" wrapText="1"/>
    </xf>
    <xf numFmtId="0" fontId="23" fillId="4" borderId="61" xfId="40" applyFont="1" applyFill="1" applyBorder="1" applyAlignment="1" applyProtection="1">
      <alignment horizontal="center"/>
    </xf>
    <xf numFmtId="165" fontId="23" fillId="4" borderId="211" xfId="26" applyNumberFormat="1" applyFont="1" applyFill="1" applyBorder="1" applyAlignment="1" applyProtection="1">
      <alignment horizontal="center" vertical="center"/>
    </xf>
    <xf numFmtId="165" fontId="23" fillId="4" borderId="212" xfId="26" applyNumberFormat="1" applyFont="1" applyFill="1" applyBorder="1" applyAlignment="1" applyProtection="1">
      <alignment horizontal="center" vertical="center"/>
    </xf>
    <xf numFmtId="1" fontId="33" fillId="4" borderId="50" xfId="40" applyNumberFormat="1" applyFont="1" applyFill="1" applyBorder="1" applyAlignment="1" applyProtection="1">
      <alignment horizontal="left" vertical="center"/>
    </xf>
    <xf numFmtId="1" fontId="33" fillId="4" borderId="193" xfId="40" applyNumberFormat="1" applyFont="1" applyFill="1" applyBorder="1" applyAlignment="1" applyProtection="1">
      <alignment horizontal="left" vertical="center"/>
    </xf>
    <xf numFmtId="1" fontId="33" fillId="4" borderId="192" xfId="40" applyNumberFormat="1" applyFont="1" applyFill="1" applyBorder="1" applyAlignment="1" applyProtection="1">
      <alignment horizontal="left" vertical="center"/>
    </xf>
    <xf numFmtId="0" fontId="43" fillId="27" borderId="74" xfId="40" applyFont="1" applyFill="1" applyBorder="1" applyAlignment="1">
      <alignment horizontal="center" vertical="center" wrapText="1"/>
    </xf>
    <xf numFmtId="0" fontId="39" fillId="27" borderId="74" xfId="0" applyFont="1" applyFill="1" applyBorder="1" applyAlignment="1">
      <alignment vertical="center"/>
    </xf>
    <xf numFmtId="0" fontId="43" fillId="27" borderId="76" xfId="40" applyFont="1" applyFill="1" applyBorder="1" applyAlignment="1">
      <alignment horizontal="center" vertical="center" wrapText="1"/>
    </xf>
    <xf numFmtId="0" fontId="39" fillId="27" borderId="76" xfId="0" applyFont="1" applyFill="1" applyBorder="1" applyAlignment="1">
      <alignment horizontal="center" vertical="center" wrapText="1"/>
    </xf>
    <xf numFmtId="1" fontId="33" fillId="4" borderId="16" xfId="40" applyNumberFormat="1" applyFont="1" applyFill="1" applyBorder="1" applyAlignment="1" applyProtection="1">
      <alignment horizontal="left" vertical="center" shrinkToFit="1"/>
    </xf>
    <xf numFmtId="164" fontId="23" fillId="4" borderId="21" xfId="26" applyFont="1" applyFill="1" applyBorder="1" applyAlignment="1" applyProtection="1">
      <alignment horizontal="center" vertical="center"/>
    </xf>
    <xf numFmtId="0" fontId="21" fillId="4" borderId="209" xfId="40" applyFont="1" applyFill="1" applyBorder="1" applyAlignment="1" applyProtection="1">
      <alignment horizontal="center" vertical="center"/>
    </xf>
    <xf numFmtId="0" fontId="21" fillId="4" borderId="36" xfId="40" applyFont="1" applyFill="1" applyBorder="1" applyAlignment="1" applyProtection="1">
      <alignment horizontal="center" vertical="center"/>
    </xf>
    <xf numFmtId="0" fontId="21" fillId="4" borderId="88" xfId="40" applyFont="1" applyFill="1" applyBorder="1" applyAlignment="1" applyProtection="1">
      <alignment horizontal="center" vertical="center"/>
    </xf>
    <xf numFmtId="9" fontId="23" fillId="4" borderId="211" xfId="45" applyFont="1" applyFill="1" applyBorder="1" applyAlignment="1" applyProtection="1">
      <alignment horizontal="center" vertical="center"/>
    </xf>
    <xf numFmtId="9" fontId="23" fillId="4" borderId="212" xfId="45" applyFont="1" applyFill="1" applyBorder="1" applyAlignment="1" applyProtection="1">
      <alignment horizontal="center" vertical="center"/>
    </xf>
    <xf numFmtId="0" fontId="37" fillId="4" borderId="154" xfId="40" applyFont="1" applyFill="1" applyBorder="1" applyAlignment="1" applyProtection="1">
      <alignment horizontal="center" textRotation="90" wrapText="1"/>
    </xf>
    <xf numFmtId="0" fontId="23" fillId="4" borderId="71" xfId="40" applyFont="1" applyFill="1" applyBorder="1" applyAlignment="1" applyProtection="1">
      <alignment horizontal="center" vertical="center"/>
    </xf>
    <xf numFmtId="0" fontId="23" fillId="4" borderId="48" xfId="40" applyFont="1" applyFill="1" applyBorder="1" applyAlignment="1" applyProtection="1">
      <alignment horizontal="center" vertical="center"/>
    </xf>
    <xf numFmtId="0" fontId="36" fillId="25" borderId="105" xfId="46" applyFont="1" applyFill="1" applyBorder="1" applyAlignment="1">
      <alignment horizontal="center" vertical="center"/>
    </xf>
    <xf numFmtId="0" fontId="38" fillId="25" borderId="105" xfId="49" applyFill="1" applyBorder="1" applyAlignment="1">
      <alignment horizontal="center" vertical="center"/>
    </xf>
    <xf numFmtId="0" fontId="36" fillId="25" borderId="139" xfId="46" applyFont="1" applyFill="1" applyBorder="1" applyAlignment="1">
      <alignment horizontal="center" vertical="center"/>
    </xf>
    <xf numFmtId="0" fontId="38" fillId="25" borderId="139" xfId="49" applyFill="1" applyBorder="1" applyAlignment="1">
      <alignment horizontal="center" vertical="center"/>
    </xf>
    <xf numFmtId="0" fontId="38" fillId="25" borderId="172" xfId="49" applyFill="1" applyBorder="1" applyAlignment="1">
      <alignment horizontal="center" vertical="center"/>
    </xf>
    <xf numFmtId="0" fontId="21" fillId="25" borderId="83" xfId="46" applyFont="1" applyFill="1" applyBorder="1" applyAlignment="1" applyProtection="1">
      <alignment horizontal="left" vertical="center" wrapText="1"/>
    </xf>
    <xf numFmtId="0" fontId="38" fillId="25" borderId="76" xfId="49" applyFill="1" applyBorder="1" applyAlignment="1" applyProtection="1">
      <alignment horizontal="left" vertical="center" wrapText="1"/>
    </xf>
    <xf numFmtId="1" fontId="23" fillId="25" borderId="78" xfId="46" applyNumberFormat="1" applyFont="1" applyFill="1" applyBorder="1" applyAlignment="1" applyProtection="1">
      <alignment horizontal="center" vertical="center"/>
    </xf>
    <xf numFmtId="1" fontId="23" fillId="25" borderId="75" xfId="46" applyNumberFormat="1" applyFont="1" applyFill="1" applyBorder="1" applyAlignment="1" applyProtection="1">
      <alignment horizontal="center" vertical="center"/>
    </xf>
    <xf numFmtId="0" fontId="39" fillId="25" borderId="76" xfId="46" applyFont="1" applyFill="1" applyBorder="1" applyAlignment="1" applyProtection="1">
      <alignment horizontal="center" vertical="center"/>
    </xf>
    <xf numFmtId="0" fontId="38" fillId="25" borderId="76" xfId="49" applyFill="1" applyBorder="1" applyAlignment="1" applyProtection="1">
      <alignment horizontal="center" vertical="center"/>
    </xf>
    <xf numFmtId="0" fontId="39" fillId="25" borderId="76" xfId="46" applyFont="1" applyFill="1" applyBorder="1" applyAlignment="1" applyProtection="1">
      <alignment horizontal="center" textRotation="90"/>
    </xf>
    <xf numFmtId="0" fontId="38" fillId="25" borderId="113" xfId="49" applyFill="1" applyBorder="1" applyAlignment="1" applyProtection="1">
      <alignment horizontal="center"/>
    </xf>
    <xf numFmtId="0" fontId="42" fillId="4" borderId="165" xfId="40" applyFont="1" applyFill="1" applyBorder="1" applyAlignment="1" applyProtection="1">
      <alignment horizontal="center" vertical="center" textRotation="90" wrapText="1"/>
    </xf>
    <xf numFmtId="0" fontId="42" fillId="4" borderId="166" xfId="40" applyFont="1" applyFill="1" applyBorder="1" applyAlignment="1" applyProtection="1">
      <alignment horizontal="center" vertical="center" textRotation="90" wrapText="1"/>
    </xf>
    <xf numFmtId="0" fontId="39" fillId="25" borderId="77" xfId="46" applyFont="1" applyFill="1" applyBorder="1" applyAlignment="1" applyProtection="1">
      <alignment horizontal="center" textRotation="90"/>
    </xf>
    <xf numFmtId="0" fontId="38" fillId="25" borderId="114" xfId="49" applyFill="1" applyBorder="1" applyAlignment="1" applyProtection="1">
      <alignment horizontal="center"/>
    </xf>
    <xf numFmtId="0" fontId="39" fillId="25" borderId="74" xfId="46" applyFont="1" applyFill="1" applyBorder="1" applyAlignment="1" applyProtection="1">
      <alignment horizontal="center" vertical="center"/>
    </xf>
    <xf numFmtId="0" fontId="39" fillId="25" borderId="86" xfId="46" applyFont="1" applyFill="1" applyBorder="1" applyAlignment="1" applyProtection="1">
      <alignment horizontal="center" textRotation="90"/>
    </xf>
    <xf numFmtId="0" fontId="38" fillId="25" borderId="117" xfId="49" applyFill="1" applyBorder="1" applyAlignment="1" applyProtection="1">
      <alignment horizontal="center"/>
    </xf>
    <xf numFmtId="0" fontId="39" fillId="25" borderId="107" xfId="46" applyFont="1" applyFill="1" applyBorder="1" applyAlignment="1" applyProtection="1">
      <alignment horizontal="center" vertical="center"/>
    </xf>
    <xf numFmtId="0" fontId="23" fillId="25" borderId="95" xfId="46" applyFont="1" applyFill="1" applyBorder="1" applyAlignment="1" applyProtection="1">
      <alignment horizontal="center" vertical="center"/>
    </xf>
    <xf numFmtId="0" fontId="21" fillId="0" borderId="92" xfId="49" applyFont="1" applyBorder="1" applyAlignment="1">
      <alignment horizontal="center" vertical="center"/>
    </xf>
    <xf numFmtId="0" fontId="21" fillId="0" borderId="96" xfId="49" applyFont="1" applyBorder="1" applyAlignment="1">
      <alignment horizontal="center" vertical="center"/>
    </xf>
    <xf numFmtId="0" fontId="21" fillId="0" borderId="104" xfId="49" applyFont="1" applyBorder="1" applyAlignment="1">
      <alignment horizontal="center" vertical="center"/>
    </xf>
    <xf numFmtId="0" fontId="21" fillId="0" borderId="105" xfId="49" applyFont="1" applyBorder="1" applyAlignment="1">
      <alignment horizontal="center" vertical="center"/>
    </xf>
    <xf numFmtId="0" fontId="21" fillId="0" borderId="106" xfId="49" applyFont="1" applyBorder="1" applyAlignment="1">
      <alignment horizontal="center" vertical="center"/>
    </xf>
    <xf numFmtId="0" fontId="39" fillId="25" borderId="99" xfId="46" applyFont="1" applyFill="1" applyBorder="1" applyAlignment="1" applyProtection="1">
      <alignment horizontal="center"/>
    </xf>
    <xf numFmtId="0" fontId="39" fillId="25" borderId="100" xfId="46" applyFont="1" applyFill="1" applyBorder="1" applyAlignment="1" applyProtection="1">
      <alignment horizontal="center"/>
    </xf>
    <xf numFmtId="0" fontId="39" fillId="25" borderId="101" xfId="46" applyFont="1" applyFill="1" applyBorder="1" applyAlignment="1" applyProtection="1">
      <alignment horizontal="center"/>
    </xf>
    <xf numFmtId="0" fontId="39" fillId="25" borderId="102" xfId="46" applyFont="1" applyFill="1" applyBorder="1" applyAlignment="1" applyProtection="1">
      <alignment horizontal="center"/>
    </xf>
    <xf numFmtId="0" fontId="39" fillId="25" borderId="103" xfId="46" applyFont="1" applyFill="1" applyBorder="1" applyAlignment="1" applyProtection="1">
      <alignment horizontal="center"/>
    </xf>
    <xf numFmtId="0" fontId="22" fillId="0" borderId="0" xfId="46" applyFont="1" applyFill="1" applyAlignment="1" applyProtection="1">
      <alignment horizontal="center" vertical="center"/>
    </xf>
    <xf numFmtId="0" fontId="22" fillId="0" borderId="0" xfId="46" applyFont="1" applyFill="1" applyBorder="1" applyAlignment="1" applyProtection="1">
      <alignment horizontal="center" vertical="center"/>
      <protection locked="0"/>
    </xf>
    <xf numFmtId="0" fontId="23" fillId="25" borderId="90" xfId="46" applyFont="1" applyFill="1" applyBorder="1" applyAlignment="1" applyProtection="1">
      <alignment horizontal="center" vertical="center" textRotation="90"/>
    </xf>
    <xf numFmtId="0" fontId="23" fillId="25" borderId="97" xfId="46" applyFont="1" applyFill="1" applyBorder="1" applyAlignment="1" applyProtection="1">
      <alignment horizontal="center" vertical="center" textRotation="90"/>
    </xf>
    <xf numFmtId="0" fontId="23" fillId="25" borderId="109" xfId="46" applyFont="1" applyFill="1" applyBorder="1" applyAlignment="1" applyProtection="1">
      <alignment horizontal="center" vertical="center" textRotation="90"/>
    </xf>
    <xf numFmtId="0" fontId="24" fillId="25" borderId="91" xfId="46" applyFont="1" applyFill="1" applyBorder="1" applyAlignment="1" applyProtection="1">
      <alignment horizontal="center" vertical="center" textRotation="90"/>
    </xf>
    <xf numFmtId="0" fontId="24" fillId="25" borderId="98" xfId="46" applyFont="1" applyFill="1" applyBorder="1" applyAlignment="1" applyProtection="1">
      <alignment horizontal="center" vertical="center" textRotation="90"/>
    </xf>
    <xf numFmtId="0" fontId="24" fillId="25" borderId="110" xfId="46" applyFont="1" applyFill="1" applyBorder="1" applyAlignment="1" applyProtection="1">
      <alignment horizontal="center" vertical="center" textRotation="90"/>
    </xf>
    <xf numFmtId="0" fontId="25" fillId="25" borderId="92" xfId="46" applyFont="1" applyFill="1" applyBorder="1" applyAlignment="1" applyProtection="1">
      <alignment horizontal="center" vertical="center"/>
    </xf>
    <xf numFmtId="0" fontId="25" fillId="25" borderId="0" xfId="46" applyFont="1" applyFill="1" applyBorder="1" applyAlignment="1" applyProtection="1">
      <alignment horizontal="center" vertical="center"/>
    </xf>
    <xf numFmtId="0" fontId="38" fillId="25" borderId="111" xfId="49" applyFill="1" applyBorder="1" applyAlignment="1" applyProtection="1">
      <alignment horizontal="center" vertical="center"/>
    </xf>
    <xf numFmtId="0" fontId="23" fillId="25" borderId="93" xfId="46" applyFont="1" applyFill="1" applyBorder="1" applyAlignment="1" applyProtection="1">
      <alignment horizontal="center" vertical="center" wrapText="1"/>
    </xf>
    <xf numFmtId="0" fontId="38" fillId="25" borderId="94" xfId="49" applyFill="1" applyBorder="1" applyAlignment="1" applyProtection="1">
      <alignment horizontal="center" vertical="center" wrapText="1"/>
    </xf>
    <xf numFmtId="0" fontId="39" fillId="25" borderId="108" xfId="46" applyFont="1" applyFill="1" applyBorder="1" applyAlignment="1" applyProtection="1">
      <alignment horizontal="center" textRotation="90"/>
    </xf>
    <xf numFmtId="0" fontId="38" fillId="25" borderId="116" xfId="49" applyFill="1" applyBorder="1" applyAlignment="1" applyProtection="1">
      <alignment horizontal="center"/>
    </xf>
    <xf numFmtId="0" fontId="45" fillId="0" borderId="0" xfId="51" applyFont="1" applyAlignment="1" applyProtection="1">
      <alignment horizontal="center" vertical="center"/>
      <protection locked="0"/>
    </xf>
    <xf numFmtId="0" fontId="45" fillId="0" borderId="84" xfId="51" applyFont="1" applyFill="1" applyBorder="1" applyAlignment="1" applyProtection="1">
      <alignment horizontal="center" vertical="center"/>
    </xf>
    <xf numFmtId="0" fontId="45" fillId="0" borderId="182" xfId="0" applyFont="1" applyBorder="1" applyAlignment="1">
      <alignment horizontal="center"/>
    </xf>
    <xf numFmtId="0" fontId="45" fillId="0" borderId="73" xfId="0" applyFont="1" applyBorder="1" applyAlignment="1">
      <alignment horizontal="center"/>
    </xf>
    <xf numFmtId="0" fontId="45" fillId="0" borderId="183" xfId="0" applyFont="1" applyBorder="1" applyAlignment="1">
      <alignment horizontal="center"/>
    </xf>
    <xf numFmtId="0" fontId="45" fillId="0" borderId="76" xfId="0" applyFont="1" applyBorder="1" applyAlignment="1">
      <alignment horizontal="center"/>
    </xf>
    <xf numFmtId="0" fontId="45" fillId="0" borderId="184" xfId="0" applyFont="1" applyBorder="1" applyAlignment="1">
      <alignment horizontal="center"/>
    </xf>
    <xf numFmtId="0" fontId="46" fillId="0" borderId="84" xfId="51" applyFont="1" applyFill="1" applyBorder="1" applyAlignment="1" applyProtection="1">
      <alignment horizontal="center" vertical="center"/>
    </xf>
    <xf numFmtId="0" fontId="48" fillId="0" borderId="73" xfId="0" applyFont="1" applyBorder="1" applyAlignment="1">
      <alignment horizontal="left" vertical="center" wrapText="1"/>
    </xf>
    <xf numFmtId="0" fontId="48" fillId="0" borderId="76" xfId="0" applyFont="1" applyBorder="1" applyAlignment="1">
      <alignment vertical="center" wrapText="1"/>
    </xf>
    <xf numFmtId="0" fontId="48" fillId="0" borderId="76" xfId="0" applyFont="1" applyBorder="1" applyAlignment="1">
      <alignment horizontal="left" vertical="center" wrapText="1"/>
    </xf>
    <xf numFmtId="0" fontId="48" fillId="0" borderId="86" xfId="0" applyFont="1" applyBorder="1" applyAlignment="1">
      <alignment vertical="center" wrapText="1"/>
    </xf>
    <xf numFmtId="0" fontId="45" fillId="0" borderId="182" xfId="0" applyFont="1" applyBorder="1" applyAlignment="1">
      <alignment horizontal="center" vertical="center"/>
    </xf>
    <xf numFmtId="0" fontId="45" fillId="0" borderId="189" xfId="0" applyFont="1" applyBorder="1" applyAlignment="1">
      <alignment horizontal="center" vertical="center"/>
    </xf>
    <xf numFmtId="0" fontId="45" fillId="0" borderId="183" xfId="0" applyFont="1" applyBorder="1" applyAlignment="1">
      <alignment horizontal="center" vertical="center"/>
    </xf>
    <xf numFmtId="0" fontId="45" fillId="0" borderId="82" xfId="0" applyFont="1" applyBorder="1" applyAlignment="1">
      <alignment horizontal="center" vertical="center"/>
    </xf>
    <xf numFmtId="0" fontId="16" fillId="0" borderId="0" xfId="40" applyFont="1" applyAlignment="1">
      <alignment wrapText="1"/>
    </xf>
    <xf numFmtId="0" fontId="16" fillId="0" borderId="0" xfId="40" applyFont="1" applyAlignment="1">
      <alignment vertical="top"/>
    </xf>
    <xf numFmtId="0" fontId="21" fillId="28" borderId="208" xfId="46" applyFont="1" applyFill="1" applyBorder="1" applyAlignment="1" applyProtection="1">
      <alignment horizontal="left" vertical="center" wrapText="1"/>
      <protection locked="0"/>
    </xf>
    <xf numFmtId="0" fontId="21" fillId="28" borderId="77" xfId="46" applyFont="1" applyFill="1" applyBorder="1" applyAlignment="1" applyProtection="1">
      <alignment horizontal="left" vertical="top" wrapText="1"/>
      <protection locked="0"/>
    </xf>
    <xf numFmtId="0" fontId="21" fillId="28" borderId="76" xfId="40" applyFont="1" applyFill="1" applyBorder="1" applyAlignment="1" applyProtection="1">
      <alignment horizontal="center" vertical="top" wrapText="1"/>
    </xf>
  </cellXfs>
  <cellStyles count="5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/>
    <cellStyle name="Normál 2 2" xfId="48"/>
    <cellStyle name="Normál 3" xfId="49"/>
    <cellStyle name="Normál 3 2" xfId="50"/>
    <cellStyle name="Normál_bsc_kep_terv_onkorm_szakir" xfId="39"/>
    <cellStyle name="Normál_H_B séma 0323" xfId="40"/>
    <cellStyle name="Normál_H_B séma 0323 2" xfId="46"/>
    <cellStyle name="Normál_Hír" xfId="51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AU235"/>
  <sheetViews>
    <sheetView tabSelected="1" zoomScale="87" zoomScaleNormal="87" zoomScaleSheetLayoutView="75" zoomScalePageLayoutView="9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C57" sqref="C57"/>
    </sheetView>
  </sheetViews>
  <sheetFormatPr defaultColWidth="10.6640625" defaultRowHeight="15.75" x14ac:dyDescent="0.25"/>
  <cols>
    <col min="1" max="1" width="17.1640625" style="220" customWidth="1"/>
    <col min="2" max="2" width="7.1640625" style="86" customWidth="1"/>
    <col min="3" max="3" width="47.1640625" style="86" customWidth="1"/>
    <col min="4" max="4" width="6.83203125" style="83" customWidth="1"/>
    <col min="5" max="5" width="7.5" style="83" customWidth="1"/>
    <col min="6" max="6" width="4.5" style="83" customWidth="1"/>
    <col min="7" max="7" width="7.5" style="83" customWidth="1"/>
    <col min="8" max="8" width="6" style="83" customWidth="1"/>
    <col min="9" max="9" width="6.33203125" style="83" customWidth="1"/>
    <col min="10" max="10" width="4.5" style="83" customWidth="1"/>
    <col min="11" max="11" width="7.5" style="83" customWidth="1"/>
    <col min="12" max="12" width="4.5" style="83" customWidth="1"/>
    <col min="13" max="13" width="7.5" style="83" customWidth="1"/>
    <col min="14" max="15" width="6" style="83" customWidth="1"/>
    <col min="16" max="16" width="4.5" style="83" customWidth="1"/>
    <col min="17" max="17" width="7.5" style="83" customWidth="1"/>
    <col min="18" max="18" width="4.5" style="83" customWidth="1"/>
    <col min="19" max="19" width="7.5" style="83" customWidth="1"/>
    <col min="20" max="21" width="6" style="83" customWidth="1"/>
    <col min="22" max="22" width="4.5" style="83" customWidth="1"/>
    <col min="23" max="23" width="7.5" style="83" customWidth="1"/>
    <col min="24" max="24" width="4.5" style="83" customWidth="1"/>
    <col min="25" max="25" width="7.5" style="83" customWidth="1"/>
    <col min="26" max="27" width="6" style="83" customWidth="1"/>
    <col min="28" max="28" width="4.5" style="83" customWidth="1"/>
    <col min="29" max="29" width="7.5" style="83" customWidth="1"/>
    <col min="30" max="30" width="4.5" style="83" customWidth="1"/>
    <col min="31" max="31" width="7.5" style="83" customWidth="1"/>
    <col min="32" max="33" width="6" style="83" customWidth="1"/>
    <col min="34" max="34" width="5.6640625" style="83" customWidth="1"/>
    <col min="35" max="35" width="7.5" style="83" customWidth="1"/>
    <col min="36" max="36" width="5.83203125" style="83" customWidth="1"/>
    <col min="37" max="37" width="8.1640625" style="83" bestFit="1" customWidth="1"/>
    <col min="38" max="39" width="5.83203125" style="83" customWidth="1"/>
    <col min="40" max="40" width="6.5" style="83" bestFit="1" customWidth="1"/>
    <col min="41" max="41" width="8.1640625" style="83" bestFit="1" customWidth="1"/>
    <col min="42" max="42" width="6.5" style="83" bestFit="1" customWidth="1"/>
    <col min="43" max="43" width="8.1640625" style="83" bestFit="1" customWidth="1"/>
    <col min="44" max="44" width="6.5" style="83" bestFit="1" customWidth="1"/>
    <col min="45" max="45" width="10.33203125" style="83" customWidth="1"/>
    <col min="46" max="46" width="25.83203125" style="1" customWidth="1"/>
    <col min="47" max="47" width="40.1640625" style="1" bestFit="1" customWidth="1"/>
    <col min="48" max="57" width="1.83203125" style="1" customWidth="1"/>
    <col min="58" max="58" width="2.33203125" style="1" customWidth="1"/>
    <col min="59" max="16384" width="10.6640625" style="1"/>
  </cols>
  <sheetData>
    <row r="1" spans="1:47" ht="23.25" x14ac:dyDescent="0.2">
      <c r="A1" s="496" t="s">
        <v>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496"/>
      <c r="AD1" s="496"/>
      <c r="AE1" s="496"/>
      <c r="AF1" s="496"/>
      <c r="AG1" s="496"/>
      <c r="AH1" s="496"/>
      <c r="AI1" s="496"/>
      <c r="AJ1" s="496"/>
      <c r="AK1" s="496"/>
      <c r="AL1" s="496"/>
      <c r="AM1" s="496"/>
      <c r="AN1" s="496"/>
      <c r="AO1" s="496"/>
      <c r="AP1" s="496"/>
      <c r="AQ1" s="496"/>
      <c r="AR1" s="496"/>
      <c r="AS1" s="496"/>
    </row>
    <row r="2" spans="1:47" ht="23.25" x14ac:dyDescent="0.2">
      <c r="A2" s="497" t="s">
        <v>64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  <c r="AP2" s="497"/>
      <c r="AQ2" s="497"/>
      <c r="AR2" s="497"/>
      <c r="AS2" s="497"/>
    </row>
    <row r="3" spans="1:47" ht="21.95" customHeight="1" x14ac:dyDescent="0.2">
      <c r="A3" s="497" t="s">
        <v>331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  <c r="AG3" s="497"/>
      <c r="AH3" s="497"/>
      <c r="AI3" s="497"/>
      <c r="AJ3" s="497"/>
      <c r="AK3" s="497"/>
      <c r="AL3" s="497"/>
      <c r="AM3" s="497"/>
      <c r="AN3" s="497"/>
      <c r="AO3" s="497"/>
      <c r="AP3" s="497"/>
      <c r="AQ3" s="497"/>
      <c r="AR3" s="497"/>
      <c r="AS3" s="497"/>
    </row>
    <row r="4" spans="1:47" ht="21.95" customHeight="1" thickBot="1" x14ac:dyDescent="0.25">
      <c r="A4" s="496" t="s">
        <v>65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</row>
    <row r="5" spans="1:47" ht="15.75" customHeight="1" thickTop="1" thickBot="1" x14ac:dyDescent="0.25">
      <c r="A5" s="498" t="s">
        <v>1</v>
      </c>
      <c r="B5" s="499" t="s">
        <v>2</v>
      </c>
      <c r="C5" s="500" t="s">
        <v>3</v>
      </c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503" t="s">
        <v>4</v>
      </c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3"/>
      <c r="AD5" s="503"/>
      <c r="AE5" s="503"/>
      <c r="AF5" s="503"/>
      <c r="AG5" s="503"/>
      <c r="AH5" s="503"/>
      <c r="AI5" s="503"/>
      <c r="AJ5" s="503"/>
      <c r="AK5" s="503"/>
      <c r="AL5" s="503"/>
      <c r="AM5" s="503"/>
      <c r="AN5" s="529" t="s">
        <v>5</v>
      </c>
      <c r="AO5" s="529"/>
      <c r="AP5" s="529"/>
      <c r="AQ5" s="529"/>
      <c r="AR5" s="529"/>
      <c r="AS5" s="529"/>
      <c r="AT5" s="517" t="s">
        <v>47</v>
      </c>
      <c r="AU5" s="519" t="s">
        <v>48</v>
      </c>
    </row>
    <row r="6" spans="1:47" ht="15.75" customHeight="1" thickTop="1" thickBot="1" x14ac:dyDescent="0.3">
      <c r="A6" s="498"/>
      <c r="B6" s="499"/>
      <c r="C6" s="500"/>
      <c r="D6" s="501" t="s">
        <v>6</v>
      </c>
      <c r="E6" s="501"/>
      <c r="F6" s="501"/>
      <c r="G6" s="501"/>
      <c r="H6" s="501"/>
      <c r="I6" s="501"/>
      <c r="J6" s="511" t="s">
        <v>7</v>
      </c>
      <c r="K6" s="511"/>
      <c r="L6" s="511"/>
      <c r="M6" s="511"/>
      <c r="N6" s="511"/>
      <c r="O6" s="511"/>
      <c r="P6" s="501" t="s">
        <v>8</v>
      </c>
      <c r="Q6" s="501"/>
      <c r="R6" s="501"/>
      <c r="S6" s="501"/>
      <c r="T6" s="501"/>
      <c r="U6" s="501"/>
      <c r="V6" s="511" t="s">
        <v>9</v>
      </c>
      <c r="W6" s="511"/>
      <c r="X6" s="511"/>
      <c r="Y6" s="511"/>
      <c r="Z6" s="511"/>
      <c r="AA6" s="511"/>
      <c r="AB6" s="501" t="s">
        <v>10</v>
      </c>
      <c r="AC6" s="501"/>
      <c r="AD6" s="501"/>
      <c r="AE6" s="501"/>
      <c r="AF6" s="501"/>
      <c r="AG6" s="501"/>
      <c r="AH6" s="501" t="s">
        <v>11</v>
      </c>
      <c r="AI6" s="502"/>
      <c r="AJ6" s="502"/>
      <c r="AK6" s="502"/>
      <c r="AL6" s="502"/>
      <c r="AM6" s="502"/>
      <c r="AN6" s="530"/>
      <c r="AO6" s="529"/>
      <c r="AP6" s="529"/>
      <c r="AQ6" s="529"/>
      <c r="AR6" s="529"/>
      <c r="AS6" s="529"/>
      <c r="AT6" s="518"/>
      <c r="AU6" s="520"/>
    </row>
    <row r="7" spans="1:47" ht="15.75" customHeight="1" thickTop="1" thickBot="1" x14ac:dyDescent="0.25">
      <c r="A7" s="498"/>
      <c r="B7" s="499"/>
      <c r="C7" s="500"/>
      <c r="D7" s="471" t="s">
        <v>12</v>
      </c>
      <c r="E7" s="471"/>
      <c r="F7" s="472" t="s">
        <v>13</v>
      </c>
      <c r="G7" s="472"/>
      <c r="H7" s="473" t="s">
        <v>14</v>
      </c>
      <c r="I7" s="481" t="s">
        <v>45</v>
      </c>
      <c r="J7" s="471" t="s">
        <v>12</v>
      </c>
      <c r="K7" s="471"/>
      <c r="L7" s="472" t="s">
        <v>13</v>
      </c>
      <c r="M7" s="472"/>
      <c r="N7" s="473" t="s">
        <v>14</v>
      </c>
      <c r="O7" s="488" t="s">
        <v>46</v>
      </c>
      <c r="P7" s="471" t="s">
        <v>12</v>
      </c>
      <c r="Q7" s="471"/>
      <c r="R7" s="472" t="s">
        <v>13</v>
      </c>
      <c r="S7" s="472"/>
      <c r="T7" s="473" t="s">
        <v>14</v>
      </c>
      <c r="U7" s="488" t="s">
        <v>46</v>
      </c>
      <c r="V7" s="471" t="s">
        <v>12</v>
      </c>
      <c r="W7" s="471"/>
      <c r="X7" s="472" t="s">
        <v>13</v>
      </c>
      <c r="Y7" s="472"/>
      <c r="Z7" s="473" t="s">
        <v>14</v>
      </c>
      <c r="AA7" s="481" t="s">
        <v>46</v>
      </c>
      <c r="AB7" s="471" t="s">
        <v>12</v>
      </c>
      <c r="AC7" s="471"/>
      <c r="AD7" s="472" t="s">
        <v>13</v>
      </c>
      <c r="AE7" s="472"/>
      <c r="AF7" s="473" t="s">
        <v>14</v>
      </c>
      <c r="AG7" s="481" t="s">
        <v>46</v>
      </c>
      <c r="AH7" s="471" t="s">
        <v>12</v>
      </c>
      <c r="AI7" s="471"/>
      <c r="AJ7" s="472" t="s">
        <v>13</v>
      </c>
      <c r="AK7" s="472"/>
      <c r="AL7" s="473" t="s">
        <v>14</v>
      </c>
      <c r="AM7" s="481" t="s">
        <v>46</v>
      </c>
      <c r="AN7" s="471" t="s">
        <v>12</v>
      </c>
      <c r="AO7" s="471"/>
      <c r="AP7" s="472" t="s">
        <v>13</v>
      </c>
      <c r="AQ7" s="472"/>
      <c r="AR7" s="473" t="s">
        <v>14</v>
      </c>
      <c r="AS7" s="528" t="s">
        <v>43</v>
      </c>
      <c r="AT7" s="518"/>
      <c r="AU7" s="520"/>
    </row>
    <row r="8" spans="1:47" ht="80.099999999999994" customHeight="1" thickTop="1" thickBot="1" x14ac:dyDescent="0.25">
      <c r="A8" s="498"/>
      <c r="B8" s="499"/>
      <c r="C8" s="500"/>
      <c r="D8" s="58" t="s">
        <v>27</v>
      </c>
      <c r="E8" s="375" t="s">
        <v>28</v>
      </c>
      <c r="F8" s="59" t="s">
        <v>27</v>
      </c>
      <c r="G8" s="375" t="s">
        <v>28</v>
      </c>
      <c r="H8" s="473"/>
      <c r="I8" s="481"/>
      <c r="J8" s="58" t="s">
        <v>27</v>
      </c>
      <c r="K8" s="375" t="s">
        <v>28</v>
      </c>
      <c r="L8" s="59" t="s">
        <v>27</v>
      </c>
      <c r="M8" s="375" t="s">
        <v>28</v>
      </c>
      <c r="N8" s="473"/>
      <c r="O8" s="489"/>
      <c r="P8" s="58" t="s">
        <v>27</v>
      </c>
      <c r="Q8" s="375" t="s">
        <v>28</v>
      </c>
      <c r="R8" s="59" t="s">
        <v>27</v>
      </c>
      <c r="S8" s="375" t="s">
        <v>28</v>
      </c>
      <c r="T8" s="473"/>
      <c r="U8" s="489"/>
      <c r="V8" s="58" t="s">
        <v>27</v>
      </c>
      <c r="W8" s="375" t="s">
        <v>28</v>
      </c>
      <c r="X8" s="59" t="s">
        <v>27</v>
      </c>
      <c r="Y8" s="375" t="s">
        <v>28</v>
      </c>
      <c r="Z8" s="473"/>
      <c r="AA8" s="481"/>
      <c r="AB8" s="58" t="s">
        <v>27</v>
      </c>
      <c r="AC8" s="375" t="s">
        <v>28</v>
      </c>
      <c r="AD8" s="59" t="s">
        <v>27</v>
      </c>
      <c r="AE8" s="375" t="s">
        <v>28</v>
      </c>
      <c r="AF8" s="473"/>
      <c r="AG8" s="481"/>
      <c r="AH8" s="58" t="s">
        <v>27</v>
      </c>
      <c r="AI8" s="375" t="s">
        <v>28</v>
      </c>
      <c r="AJ8" s="59" t="s">
        <v>27</v>
      </c>
      <c r="AK8" s="375" t="s">
        <v>28</v>
      </c>
      <c r="AL8" s="473"/>
      <c r="AM8" s="481"/>
      <c r="AN8" s="58" t="s">
        <v>27</v>
      </c>
      <c r="AO8" s="375" t="s">
        <v>28</v>
      </c>
      <c r="AP8" s="59" t="s">
        <v>27</v>
      </c>
      <c r="AQ8" s="375" t="s">
        <v>28</v>
      </c>
      <c r="AR8" s="473"/>
      <c r="AS8" s="528"/>
      <c r="AT8" s="518"/>
      <c r="AU8" s="520"/>
    </row>
    <row r="9" spans="1:47" s="3" customFormat="1" ht="15.75" customHeight="1" x14ac:dyDescent="0.3">
      <c r="A9" s="395"/>
      <c r="B9" s="2"/>
      <c r="C9" s="194" t="s">
        <v>52</v>
      </c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483"/>
      <c r="Q9" s="484"/>
      <c r="R9" s="484"/>
      <c r="S9" s="484"/>
      <c r="T9" s="484"/>
      <c r="U9" s="485"/>
      <c r="V9" s="483"/>
      <c r="W9" s="484"/>
      <c r="X9" s="484"/>
      <c r="Y9" s="484"/>
      <c r="Z9" s="484"/>
      <c r="AA9" s="485"/>
      <c r="AB9" s="483"/>
      <c r="AC9" s="484"/>
      <c r="AD9" s="484"/>
      <c r="AE9" s="484"/>
      <c r="AF9" s="484"/>
      <c r="AG9" s="485"/>
      <c r="AH9" s="483"/>
      <c r="AI9" s="484"/>
      <c r="AJ9" s="484"/>
      <c r="AK9" s="484"/>
      <c r="AL9" s="484"/>
      <c r="AM9" s="486"/>
      <c r="AN9" s="60"/>
      <c r="AO9" s="196"/>
      <c r="AP9" s="196"/>
      <c r="AQ9" s="196"/>
      <c r="AR9" s="196"/>
      <c r="AS9" s="197"/>
      <c r="AT9" s="236"/>
      <c r="AU9" s="235"/>
    </row>
    <row r="10" spans="1:47" s="49" customFormat="1" ht="15.75" customHeight="1" x14ac:dyDescent="0.25">
      <c r="A10" s="396" t="s">
        <v>328</v>
      </c>
      <c r="B10" s="224" t="s">
        <v>15</v>
      </c>
      <c r="C10" s="377" t="s">
        <v>321</v>
      </c>
      <c r="D10" s="240"/>
      <c r="E10" s="397" t="str">
        <f t="shared" ref="E10:E13" si="0">IF(D10*14=0,"",D10*14)</f>
        <v/>
      </c>
      <c r="F10" s="398"/>
      <c r="G10" s="397" t="str">
        <f t="shared" ref="G10:G17" si="1">IF(F10*14=0,"",F10*14)</f>
        <v/>
      </c>
      <c r="H10" s="398"/>
      <c r="I10" s="399"/>
      <c r="J10" s="240">
        <v>2</v>
      </c>
      <c r="K10" s="397">
        <f t="shared" ref="K10:K17" si="2">IF(J10*14=0,"",J10*14)</f>
        <v>28</v>
      </c>
      <c r="L10" s="398"/>
      <c r="M10" s="397" t="str">
        <f t="shared" ref="M10:M17" si="3">IF(L10*14=0,"",L10*14)</f>
        <v/>
      </c>
      <c r="N10" s="398">
        <v>2</v>
      </c>
      <c r="O10" s="400" t="s">
        <v>126</v>
      </c>
      <c r="P10" s="398"/>
      <c r="Q10" s="397" t="str">
        <f t="shared" ref="Q10:Q17" si="4">IF(P10*14=0,"",P10*14)</f>
        <v/>
      </c>
      <c r="R10" s="398"/>
      <c r="S10" s="397" t="str">
        <f t="shared" ref="S10:S17" si="5">IF(R10*14=0,"",R10*14)</f>
        <v/>
      </c>
      <c r="T10" s="398"/>
      <c r="U10" s="399"/>
      <c r="V10" s="240"/>
      <c r="W10" s="397" t="str">
        <f t="shared" ref="W10:W17" si="6">IF(V10*14=0,"",V10*14)</f>
        <v/>
      </c>
      <c r="X10" s="398"/>
      <c r="Y10" s="397" t="str">
        <f t="shared" ref="Y10:Y17" si="7">IF(X10*14=0,"",X10*14)</f>
        <v/>
      </c>
      <c r="Z10" s="398"/>
      <c r="AA10" s="400"/>
      <c r="AB10" s="398"/>
      <c r="AC10" s="397" t="str">
        <f t="shared" ref="AC10:AC17" si="8">IF(AB10*14=0,"",AB10*14)</f>
        <v/>
      </c>
      <c r="AD10" s="398"/>
      <c r="AE10" s="397" t="str">
        <f t="shared" ref="AE10:AE17" si="9">IF(AD10*14=0,"",AD10*14)</f>
        <v/>
      </c>
      <c r="AF10" s="398"/>
      <c r="AG10" s="399"/>
      <c r="AH10" s="240"/>
      <c r="AI10" s="397" t="str">
        <f t="shared" ref="AI10:AI17" si="10">IF(AH10*14=0,"",AH10*14)</f>
        <v/>
      </c>
      <c r="AJ10" s="398"/>
      <c r="AK10" s="397" t="str">
        <f t="shared" ref="AK10:AK17" si="11">IF(AJ10*14=0,"",AJ10*14)</f>
        <v/>
      </c>
      <c r="AL10" s="398"/>
      <c r="AM10" s="400"/>
      <c r="AN10" s="5">
        <f t="shared" ref="AN10:AN17" si="12">IF(D10+J10+P10+V10+AB10+AH10=0,"",D10+J10+P10+V10+AB10+AH10)</f>
        <v>2</v>
      </c>
      <c r="AO10" s="367">
        <f t="shared" ref="AO10:AO17" si="13">IF((D10+J10+P10+V10+AB10+AH10)*14=0,"",(D10+J10+P10+V10+AB10+AH10)*14)</f>
        <v>28</v>
      </c>
      <c r="AP10" s="368" t="str">
        <f t="shared" ref="AP10:AP17" si="14">IF(F10+L10+R10+X10+AD10+AJ10=0,"",F10+L10+R10+X10+AD10+AJ10)</f>
        <v/>
      </c>
      <c r="AQ10" s="367" t="str">
        <f t="shared" ref="AQ10:AQ17" si="15">IF((L10+F10+R10+X10+AD10+AJ10)*14=0,"",(L10+F10+R10+X10+AD10+AJ10)*14)</f>
        <v/>
      </c>
      <c r="AR10" s="368">
        <f t="shared" ref="AR10:AR17" si="16">IF(N10+H10+T10+Z10+AF10+AL10=0,"",N10+H10+T10+Z10+AF10+AL10)</f>
        <v>2</v>
      </c>
      <c r="AS10" s="7">
        <f t="shared" ref="AS10:AS17" si="17">IF(D10+F10+L10+J10+P10+R10+V10+X10+AB10+AD10+AH10+AJ10=0,"",D10+F10+L10+J10+P10+R10+V10+X10+AB10+AD10+AH10+AJ10)</f>
        <v>2</v>
      </c>
      <c r="AT10" s="351" t="s">
        <v>255</v>
      </c>
      <c r="AU10" s="352" t="s">
        <v>322</v>
      </c>
    </row>
    <row r="11" spans="1:47" s="49" customFormat="1" ht="15.75" customHeight="1" x14ac:dyDescent="0.25">
      <c r="A11" s="401" t="s">
        <v>329</v>
      </c>
      <c r="B11" s="224" t="s">
        <v>15</v>
      </c>
      <c r="C11" s="377" t="s">
        <v>325</v>
      </c>
      <c r="D11" s="240"/>
      <c r="E11" s="397" t="str">
        <f t="shared" si="0"/>
        <v/>
      </c>
      <c r="F11" s="398"/>
      <c r="G11" s="397" t="str">
        <f t="shared" si="1"/>
        <v/>
      </c>
      <c r="H11" s="398"/>
      <c r="I11" s="399"/>
      <c r="J11" s="402"/>
      <c r="K11" s="397" t="str">
        <f t="shared" si="2"/>
        <v/>
      </c>
      <c r="L11" s="398">
        <v>4</v>
      </c>
      <c r="M11" s="397">
        <f t="shared" si="3"/>
        <v>56</v>
      </c>
      <c r="N11" s="398">
        <v>5</v>
      </c>
      <c r="O11" s="399" t="s">
        <v>126</v>
      </c>
      <c r="P11" s="402"/>
      <c r="Q11" s="397"/>
      <c r="R11" s="398"/>
      <c r="S11" s="397"/>
      <c r="T11" s="398"/>
      <c r="U11" s="399"/>
      <c r="V11" s="240"/>
      <c r="W11" s="397" t="str">
        <f t="shared" si="6"/>
        <v/>
      </c>
      <c r="X11" s="398"/>
      <c r="Y11" s="397" t="str">
        <f t="shared" si="7"/>
        <v/>
      </c>
      <c r="Z11" s="398"/>
      <c r="AA11" s="400"/>
      <c r="AB11" s="398"/>
      <c r="AC11" s="397" t="str">
        <f t="shared" si="8"/>
        <v/>
      </c>
      <c r="AD11" s="398"/>
      <c r="AE11" s="397" t="str">
        <f t="shared" si="9"/>
        <v/>
      </c>
      <c r="AF11" s="398"/>
      <c r="AG11" s="399"/>
      <c r="AH11" s="240"/>
      <c r="AI11" s="397" t="str">
        <f t="shared" si="10"/>
        <v/>
      </c>
      <c r="AJ11" s="398"/>
      <c r="AK11" s="397" t="str">
        <f t="shared" si="11"/>
        <v/>
      </c>
      <c r="AL11" s="398"/>
      <c r="AM11" s="400"/>
      <c r="AN11" s="5" t="str">
        <f t="shared" si="12"/>
        <v/>
      </c>
      <c r="AO11" s="367" t="str">
        <f t="shared" si="13"/>
        <v/>
      </c>
      <c r="AP11" s="368">
        <f t="shared" si="14"/>
        <v>4</v>
      </c>
      <c r="AQ11" s="367">
        <f t="shared" si="15"/>
        <v>56</v>
      </c>
      <c r="AR11" s="368">
        <f t="shared" si="16"/>
        <v>5</v>
      </c>
      <c r="AS11" s="7">
        <f t="shared" si="17"/>
        <v>4</v>
      </c>
      <c r="AT11" s="351" t="s">
        <v>324</v>
      </c>
      <c r="AU11" s="352" t="s">
        <v>323</v>
      </c>
    </row>
    <row r="12" spans="1:47" s="49" customFormat="1" ht="15.75" customHeight="1" x14ac:dyDescent="0.25">
      <c r="A12" s="403" t="s">
        <v>330</v>
      </c>
      <c r="B12" s="225" t="s">
        <v>15</v>
      </c>
      <c r="C12" s="378" t="s">
        <v>326</v>
      </c>
      <c r="D12" s="240"/>
      <c r="E12" s="397" t="str">
        <f t="shared" si="0"/>
        <v/>
      </c>
      <c r="F12" s="398"/>
      <c r="G12" s="397" t="str">
        <f t="shared" si="1"/>
        <v/>
      </c>
      <c r="H12" s="398"/>
      <c r="I12" s="399"/>
      <c r="J12" s="240"/>
      <c r="K12" s="397" t="str">
        <f t="shared" si="2"/>
        <v/>
      </c>
      <c r="L12" s="398"/>
      <c r="M12" s="397" t="str">
        <f t="shared" si="3"/>
        <v/>
      </c>
      <c r="N12" s="398"/>
      <c r="O12" s="400"/>
      <c r="P12" s="398"/>
      <c r="Q12" s="397" t="str">
        <f t="shared" si="4"/>
        <v/>
      </c>
      <c r="R12" s="398"/>
      <c r="S12" s="397" t="str">
        <f t="shared" si="5"/>
        <v/>
      </c>
      <c r="T12" s="398"/>
      <c r="U12" s="399"/>
      <c r="V12" s="240">
        <v>2</v>
      </c>
      <c r="W12" s="397">
        <f t="shared" si="6"/>
        <v>28</v>
      </c>
      <c r="X12" s="398"/>
      <c r="Y12" s="397" t="str">
        <f t="shared" si="7"/>
        <v/>
      </c>
      <c r="Z12" s="398">
        <v>2</v>
      </c>
      <c r="AA12" s="400" t="s">
        <v>126</v>
      </c>
      <c r="AB12" s="398"/>
      <c r="AC12" s="397" t="str">
        <f t="shared" si="8"/>
        <v/>
      </c>
      <c r="AD12" s="398"/>
      <c r="AE12" s="397" t="str">
        <f t="shared" si="9"/>
        <v/>
      </c>
      <c r="AF12" s="398"/>
      <c r="AG12" s="399"/>
      <c r="AH12" s="240"/>
      <c r="AI12" s="397" t="str">
        <f t="shared" si="10"/>
        <v/>
      </c>
      <c r="AJ12" s="398"/>
      <c r="AK12" s="397" t="str">
        <f t="shared" si="11"/>
        <v/>
      </c>
      <c r="AL12" s="398"/>
      <c r="AM12" s="400"/>
      <c r="AN12" s="5">
        <f t="shared" si="12"/>
        <v>2</v>
      </c>
      <c r="AO12" s="367">
        <f t="shared" si="13"/>
        <v>28</v>
      </c>
      <c r="AP12" s="368" t="str">
        <f t="shared" si="14"/>
        <v/>
      </c>
      <c r="AQ12" s="367" t="str">
        <f t="shared" si="15"/>
        <v/>
      </c>
      <c r="AR12" s="368">
        <f t="shared" si="16"/>
        <v>2</v>
      </c>
      <c r="AS12" s="7">
        <f t="shared" si="17"/>
        <v>2</v>
      </c>
      <c r="AT12" s="351" t="s">
        <v>255</v>
      </c>
      <c r="AU12" s="352" t="s">
        <v>322</v>
      </c>
    </row>
    <row r="13" spans="1:47" ht="15.75" customHeight="1" x14ac:dyDescent="0.25">
      <c r="A13" s="401" t="s">
        <v>92</v>
      </c>
      <c r="B13" s="224" t="s">
        <v>15</v>
      </c>
      <c r="C13" s="379" t="s">
        <v>355</v>
      </c>
      <c r="D13" s="240"/>
      <c r="E13" s="397" t="str">
        <f t="shared" si="0"/>
        <v/>
      </c>
      <c r="F13" s="398"/>
      <c r="G13" s="397" t="str">
        <f t="shared" si="1"/>
        <v/>
      </c>
      <c r="H13" s="398"/>
      <c r="I13" s="399"/>
      <c r="J13" s="240"/>
      <c r="K13" s="397" t="str">
        <f t="shared" si="2"/>
        <v/>
      </c>
      <c r="L13" s="398"/>
      <c r="M13" s="397" t="str">
        <f t="shared" si="3"/>
        <v/>
      </c>
      <c r="N13" s="398"/>
      <c r="O13" s="400"/>
      <c r="P13" s="398"/>
      <c r="Q13" s="397" t="str">
        <f t="shared" si="4"/>
        <v/>
      </c>
      <c r="R13" s="398"/>
      <c r="S13" s="397" t="str">
        <f t="shared" si="5"/>
        <v/>
      </c>
      <c r="T13" s="398"/>
      <c r="U13" s="399"/>
      <c r="V13" s="240"/>
      <c r="W13" s="397" t="str">
        <f t="shared" si="6"/>
        <v/>
      </c>
      <c r="X13" s="398"/>
      <c r="Y13" s="397" t="str">
        <f t="shared" si="7"/>
        <v/>
      </c>
      <c r="Z13" s="398"/>
      <c r="AA13" s="400"/>
      <c r="AB13" s="398"/>
      <c r="AC13" s="397" t="str">
        <f t="shared" si="8"/>
        <v/>
      </c>
      <c r="AD13" s="398"/>
      <c r="AE13" s="397" t="str">
        <f t="shared" si="9"/>
        <v/>
      </c>
      <c r="AF13" s="398"/>
      <c r="AG13" s="399"/>
      <c r="AH13" s="240">
        <v>1</v>
      </c>
      <c r="AI13" s="397">
        <f t="shared" si="10"/>
        <v>14</v>
      </c>
      <c r="AJ13" s="398">
        <v>1</v>
      </c>
      <c r="AK13" s="397">
        <f t="shared" si="11"/>
        <v>14</v>
      </c>
      <c r="AL13" s="398">
        <v>2</v>
      </c>
      <c r="AM13" s="400" t="s">
        <v>134</v>
      </c>
      <c r="AN13" s="5">
        <f t="shared" si="12"/>
        <v>1</v>
      </c>
      <c r="AO13" s="367">
        <f t="shared" si="13"/>
        <v>14</v>
      </c>
      <c r="AP13" s="368">
        <f t="shared" si="14"/>
        <v>1</v>
      </c>
      <c r="AQ13" s="367">
        <f t="shared" si="15"/>
        <v>14</v>
      </c>
      <c r="AR13" s="368">
        <f t="shared" si="16"/>
        <v>2</v>
      </c>
      <c r="AS13" s="7">
        <f t="shared" si="17"/>
        <v>2</v>
      </c>
      <c r="AT13" s="351" t="s">
        <v>219</v>
      </c>
      <c r="AU13" s="352" t="s">
        <v>201</v>
      </c>
    </row>
    <row r="14" spans="1:47" ht="15.75" customHeight="1" x14ac:dyDescent="0.25">
      <c r="A14" s="404" t="s">
        <v>205</v>
      </c>
      <c r="B14" s="238" t="s">
        <v>15</v>
      </c>
      <c r="C14" s="239" t="s">
        <v>108</v>
      </c>
      <c r="D14" s="363">
        <v>2</v>
      </c>
      <c r="E14" s="364">
        <f t="shared" ref="E14:E18" si="18">IF(D14*14=0,"",D14*14)</f>
        <v>28</v>
      </c>
      <c r="F14" s="363"/>
      <c r="G14" s="364" t="str">
        <f t="shared" ref="G14:G15" si="19">IF(F14*14=0,"",F14*14)</f>
        <v/>
      </c>
      <c r="H14" s="363">
        <v>2</v>
      </c>
      <c r="I14" s="365" t="s">
        <v>15</v>
      </c>
      <c r="J14" s="253"/>
      <c r="K14" s="364" t="str">
        <f t="shared" ref="K14:K15" si="20">IF(J14*14=0,"",J14*14)</f>
        <v/>
      </c>
      <c r="L14" s="363"/>
      <c r="M14" s="364" t="str">
        <f t="shared" ref="M14:M15" si="21">IF(L14*14=0,"",L14*14)</f>
        <v/>
      </c>
      <c r="N14" s="363"/>
      <c r="O14" s="366"/>
      <c r="P14" s="363"/>
      <c r="Q14" s="364" t="str">
        <f t="shared" ref="Q14:Q15" si="22">IF(P14*14=0,"",P14*14)</f>
        <v/>
      </c>
      <c r="R14" s="363"/>
      <c r="S14" s="364" t="str">
        <f t="shared" ref="S14:S15" si="23">IF(R14*14=0,"",R14*14)</f>
        <v/>
      </c>
      <c r="T14" s="363"/>
      <c r="U14" s="365"/>
      <c r="V14" s="253"/>
      <c r="W14" s="364" t="str">
        <f t="shared" ref="W14:W15" si="24">IF(V14*14=0,"",V14*14)</f>
        <v/>
      </c>
      <c r="X14" s="363"/>
      <c r="Y14" s="364" t="str">
        <f t="shared" ref="Y14:Y15" si="25">IF(X14*14=0,"",X14*14)</f>
        <v/>
      </c>
      <c r="Z14" s="363"/>
      <c r="AA14" s="366"/>
      <c r="AB14" s="363"/>
      <c r="AC14" s="364" t="str">
        <f t="shared" ref="AC14:AC15" si="26">IF(AB14*14=0,"",AB14*14)</f>
        <v/>
      </c>
      <c r="AD14" s="363"/>
      <c r="AE14" s="364" t="str">
        <f t="shared" ref="AE14:AE15" si="27">IF(AD14*14=0,"",AD14*14)</f>
        <v/>
      </c>
      <c r="AF14" s="363"/>
      <c r="AG14" s="365"/>
      <c r="AH14" s="253"/>
      <c r="AI14" s="364" t="str">
        <f t="shared" ref="AI14:AI15" si="28">IF(AH14*14=0,"",AH14*14)</f>
        <v/>
      </c>
      <c r="AJ14" s="363"/>
      <c r="AK14" s="364" t="str">
        <f t="shared" ref="AK14:AK15" si="29">IF(AJ14*14=0,"",AJ14*14)</f>
        <v/>
      </c>
      <c r="AL14" s="363"/>
      <c r="AM14" s="366"/>
      <c r="AN14" s="5">
        <f t="shared" ref="AN14:AN15" si="30">IF(D14+J14+P14+V14+AB14+AH14=0,"",D14+J14+P14+V14+AB14+AH14)</f>
        <v>2</v>
      </c>
      <c r="AO14" s="367">
        <f t="shared" ref="AO14:AO15" si="31">IF((D14+J14+P14+V14+AB14+AH14)*14=0,"",(D14+J14+P14+V14+AB14+AH14)*14)</f>
        <v>28</v>
      </c>
      <c r="AP14" s="368" t="str">
        <f t="shared" ref="AP14:AP15" si="32">IF(F14+L14+R14+X14+AD14+AJ14=0,"",F14+L14+R14+X14+AD14+AJ14)</f>
        <v/>
      </c>
      <c r="AQ14" s="367" t="str">
        <f t="shared" ref="AQ14:AQ15" si="33">IF((L14+F14+R14+X14+AD14+AJ14)*14=0,"",(L14+F14+R14+X14+AD14+AJ14)*14)</f>
        <v/>
      </c>
      <c r="AR14" s="368">
        <f t="shared" ref="AR14:AR15" si="34">IF(N14+H14+T14+Z14+AF14+AL14=0,"",N14+H14+T14+Z14+AF14+AL14)</f>
        <v>2</v>
      </c>
      <c r="AS14" s="7">
        <f t="shared" ref="AS14:AS15" si="35">IF(D14+F14+L14+J14+P14+R14+V14+X14+AB14+AD14+AH14+AJ14=0,"",D14+F14+L14+J14+P14+R14+V14+X14+AB14+AD14+AH14+AJ14)</f>
        <v>2</v>
      </c>
      <c r="AT14" s="351" t="s">
        <v>219</v>
      </c>
      <c r="AU14" s="352" t="s">
        <v>201</v>
      </c>
    </row>
    <row r="15" spans="1:47" ht="15.75" customHeight="1" x14ac:dyDescent="0.25">
      <c r="A15" s="405" t="s">
        <v>335</v>
      </c>
      <c r="B15" s="238" t="s">
        <v>15</v>
      </c>
      <c r="C15" s="317" t="s">
        <v>336</v>
      </c>
      <c r="D15" s="363">
        <v>2</v>
      </c>
      <c r="E15" s="364">
        <f t="shared" si="18"/>
        <v>28</v>
      </c>
      <c r="F15" s="363"/>
      <c r="G15" s="364" t="str">
        <f t="shared" si="19"/>
        <v/>
      </c>
      <c r="H15" s="363">
        <v>2</v>
      </c>
      <c r="I15" s="365" t="s">
        <v>15</v>
      </c>
      <c r="J15" s="253"/>
      <c r="K15" s="364" t="str">
        <f t="shared" si="20"/>
        <v/>
      </c>
      <c r="L15" s="363"/>
      <c r="M15" s="364" t="str">
        <f t="shared" si="21"/>
        <v/>
      </c>
      <c r="N15" s="363"/>
      <c r="O15" s="366"/>
      <c r="P15" s="363"/>
      <c r="Q15" s="364" t="str">
        <f t="shared" si="22"/>
        <v/>
      </c>
      <c r="R15" s="363"/>
      <c r="S15" s="364" t="str">
        <f t="shared" si="23"/>
        <v/>
      </c>
      <c r="T15" s="363"/>
      <c r="U15" s="365"/>
      <c r="V15" s="253"/>
      <c r="W15" s="364" t="str">
        <f t="shared" si="24"/>
        <v/>
      </c>
      <c r="X15" s="363"/>
      <c r="Y15" s="364" t="str">
        <f t="shared" si="25"/>
        <v/>
      </c>
      <c r="Z15" s="363"/>
      <c r="AA15" s="366"/>
      <c r="AB15" s="363"/>
      <c r="AC15" s="364" t="str">
        <f t="shared" si="26"/>
        <v/>
      </c>
      <c r="AD15" s="363"/>
      <c r="AE15" s="364" t="str">
        <f t="shared" si="27"/>
        <v/>
      </c>
      <c r="AF15" s="363"/>
      <c r="AG15" s="365"/>
      <c r="AH15" s="253"/>
      <c r="AI15" s="364" t="str">
        <f t="shared" si="28"/>
        <v/>
      </c>
      <c r="AJ15" s="363"/>
      <c r="AK15" s="364" t="str">
        <f t="shared" si="29"/>
        <v/>
      </c>
      <c r="AL15" s="363"/>
      <c r="AM15" s="366"/>
      <c r="AN15" s="5">
        <f t="shared" si="30"/>
        <v>2</v>
      </c>
      <c r="AO15" s="367">
        <f t="shared" si="31"/>
        <v>28</v>
      </c>
      <c r="AP15" s="368" t="str">
        <f t="shared" si="32"/>
        <v/>
      </c>
      <c r="AQ15" s="367" t="str">
        <f t="shared" si="33"/>
        <v/>
      </c>
      <c r="AR15" s="368">
        <f t="shared" si="34"/>
        <v>2</v>
      </c>
      <c r="AS15" s="7">
        <f t="shared" si="35"/>
        <v>2</v>
      </c>
      <c r="AT15" s="389" t="s">
        <v>222</v>
      </c>
      <c r="AU15" s="390" t="s">
        <v>342</v>
      </c>
    </row>
    <row r="16" spans="1:47" ht="15.75" customHeight="1" x14ac:dyDescent="0.25">
      <c r="A16" s="405" t="s">
        <v>267</v>
      </c>
      <c r="B16" s="238" t="s">
        <v>15</v>
      </c>
      <c r="C16" s="317" t="s">
        <v>273</v>
      </c>
      <c r="D16" s="363"/>
      <c r="E16" s="364" t="str">
        <f t="shared" si="18"/>
        <v/>
      </c>
      <c r="F16" s="363"/>
      <c r="G16" s="364" t="str">
        <f t="shared" si="1"/>
        <v/>
      </c>
      <c r="H16" s="363"/>
      <c r="I16" s="365"/>
      <c r="J16" s="253"/>
      <c r="K16" s="364" t="str">
        <f t="shared" si="2"/>
        <v/>
      </c>
      <c r="L16" s="363"/>
      <c r="M16" s="364" t="str">
        <f t="shared" si="3"/>
        <v/>
      </c>
      <c r="N16" s="363"/>
      <c r="O16" s="366"/>
      <c r="P16" s="363">
        <v>2</v>
      </c>
      <c r="Q16" s="364">
        <f t="shared" si="4"/>
        <v>28</v>
      </c>
      <c r="R16" s="363">
        <v>1</v>
      </c>
      <c r="S16" s="364">
        <f t="shared" si="5"/>
        <v>14</v>
      </c>
      <c r="T16" s="363">
        <v>4</v>
      </c>
      <c r="U16" s="365" t="s">
        <v>15</v>
      </c>
      <c r="V16" s="253"/>
      <c r="W16" s="364" t="str">
        <f t="shared" si="6"/>
        <v/>
      </c>
      <c r="X16" s="363"/>
      <c r="Y16" s="364" t="str">
        <f t="shared" si="7"/>
        <v/>
      </c>
      <c r="Z16" s="363"/>
      <c r="AA16" s="366"/>
      <c r="AB16" s="363"/>
      <c r="AC16" s="364" t="str">
        <f t="shared" si="8"/>
        <v/>
      </c>
      <c r="AD16" s="363"/>
      <c r="AE16" s="364" t="str">
        <f t="shared" si="9"/>
        <v/>
      </c>
      <c r="AF16" s="363"/>
      <c r="AG16" s="365"/>
      <c r="AH16" s="253"/>
      <c r="AI16" s="364" t="str">
        <f t="shared" si="10"/>
        <v/>
      </c>
      <c r="AJ16" s="363"/>
      <c r="AK16" s="364" t="str">
        <f t="shared" si="11"/>
        <v/>
      </c>
      <c r="AL16" s="363"/>
      <c r="AM16" s="366"/>
      <c r="AN16" s="5">
        <f t="shared" si="12"/>
        <v>2</v>
      </c>
      <c r="AO16" s="367">
        <f t="shared" si="13"/>
        <v>28</v>
      </c>
      <c r="AP16" s="368">
        <f t="shared" si="14"/>
        <v>1</v>
      </c>
      <c r="AQ16" s="367">
        <f t="shared" si="15"/>
        <v>14</v>
      </c>
      <c r="AR16" s="368">
        <f t="shared" si="16"/>
        <v>4</v>
      </c>
      <c r="AS16" s="7">
        <f t="shared" si="17"/>
        <v>3</v>
      </c>
      <c r="AT16" s="351" t="s">
        <v>222</v>
      </c>
      <c r="AU16" s="352" t="s">
        <v>220</v>
      </c>
    </row>
    <row r="17" spans="1:47" ht="15.75" customHeight="1" x14ac:dyDescent="0.25">
      <c r="A17" s="405" t="s">
        <v>243</v>
      </c>
      <c r="B17" s="238" t="s">
        <v>15</v>
      </c>
      <c r="C17" s="318" t="s">
        <v>265</v>
      </c>
      <c r="D17" s="363"/>
      <c r="E17" s="364" t="str">
        <f t="shared" si="18"/>
        <v/>
      </c>
      <c r="F17" s="363"/>
      <c r="G17" s="364" t="str">
        <f t="shared" si="1"/>
        <v/>
      </c>
      <c r="H17" s="363"/>
      <c r="I17" s="365"/>
      <c r="J17" s="253"/>
      <c r="K17" s="364" t="str">
        <f t="shared" si="2"/>
        <v/>
      </c>
      <c r="L17" s="363"/>
      <c r="M17" s="364" t="str">
        <f t="shared" si="3"/>
        <v/>
      </c>
      <c r="N17" s="363"/>
      <c r="O17" s="366"/>
      <c r="P17" s="363">
        <v>2</v>
      </c>
      <c r="Q17" s="364">
        <f t="shared" si="4"/>
        <v>28</v>
      </c>
      <c r="R17" s="363">
        <v>1</v>
      </c>
      <c r="S17" s="364">
        <f t="shared" si="5"/>
        <v>14</v>
      </c>
      <c r="T17" s="363">
        <v>4</v>
      </c>
      <c r="U17" s="365" t="s">
        <v>15</v>
      </c>
      <c r="V17" s="253"/>
      <c r="W17" s="364" t="str">
        <f t="shared" si="6"/>
        <v/>
      </c>
      <c r="X17" s="363"/>
      <c r="Y17" s="364" t="str">
        <f t="shared" si="7"/>
        <v/>
      </c>
      <c r="Z17" s="363"/>
      <c r="AA17" s="366"/>
      <c r="AB17" s="363"/>
      <c r="AC17" s="364" t="str">
        <f t="shared" si="8"/>
        <v/>
      </c>
      <c r="AD17" s="363"/>
      <c r="AE17" s="364" t="str">
        <f t="shared" si="9"/>
        <v/>
      </c>
      <c r="AF17" s="363"/>
      <c r="AG17" s="365"/>
      <c r="AH17" s="253"/>
      <c r="AI17" s="364" t="str">
        <f t="shared" si="10"/>
        <v/>
      </c>
      <c r="AJ17" s="363"/>
      <c r="AK17" s="364" t="str">
        <f t="shared" si="11"/>
        <v/>
      </c>
      <c r="AL17" s="363"/>
      <c r="AM17" s="366"/>
      <c r="AN17" s="5">
        <f t="shared" si="12"/>
        <v>2</v>
      </c>
      <c r="AO17" s="367">
        <f t="shared" si="13"/>
        <v>28</v>
      </c>
      <c r="AP17" s="368">
        <f t="shared" si="14"/>
        <v>1</v>
      </c>
      <c r="AQ17" s="367">
        <f t="shared" si="15"/>
        <v>14</v>
      </c>
      <c r="AR17" s="368">
        <f t="shared" si="16"/>
        <v>4</v>
      </c>
      <c r="AS17" s="7">
        <f t="shared" si="17"/>
        <v>3</v>
      </c>
      <c r="AT17" s="352" t="s">
        <v>207</v>
      </c>
      <c r="AU17" s="352" t="s">
        <v>226</v>
      </c>
    </row>
    <row r="18" spans="1:47" ht="15.75" customHeight="1" x14ac:dyDescent="0.25">
      <c r="A18" s="405" t="s">
        <v>242</v>
      </c>
      <c r="B18" s="238" t="s">
        <v>15</v>
      </c>
      <c r="C18" s="318" t="s">
        <v>266</v>
      </c>
      <c r="D18" s="363"/>
      <c r="E18" s="364" t="str">
        <f t="shared" si="18"/>
        <v/>
      </c>
      <c r="F18" s="363"/>
      <c r="G18" s="364" t="str">
        <f t="shared" ref="G18:G31" si="36">IF(F18*14=0,"",F18*14)</f>
        <v/>
      </c>
      <c r="H18" s="363"/>
      <c r="I18" s="365"/>
      <c r="J18" s="253">
        <v>2</v>
      </c>
      <c r="K18" s="364">
        <f t="shared" ref="K18:K31" si="37">IF(J18*14=0,"",J18*14)</f>
        <v>28</v>
      </c>
      <c r="L18" s="363">
        <v>1</v>
      </c>
      <c r="M18" s="364">
        <f t="shared" ref="M18:M31" si="38">IF(L18*14=0,"",L18*14)</f>
        <v>14</v>
      </c>
      <c r="N18" s="363">
        <v>4</v>
      </c>
      <c r="O18" s="366" t="s">
        <v>15</v>
      </c>
      <c r="P18" s="363"/>
      <c r="Q18" s="364" t="str">
        <f t="shared" ref="Q18:Q31" si="39">IF(P18*14=0,"",P18*14)</f>
        <v/>
      </c>
      <c r="R18" s="363"/>
      <c r="S18" s="364" t="str">
        <f t="shared" ref="S18:S31" si="40">IF(R18*14=0,"",R18*14)</f>
        <v/>
      </c>
      <c r="T18" s="363"/>
      <c r="U18" s="365"/>
      <c r="V18" s="253"/>
      <c r="W18" s="364" t="str">
        <f t="shared" ref="W18:W31" si="41">IF(V18*14=0,"",V18*14)</f>
        <v/>
      </c>
      <c r="X18" s="363"/>
      <c r="Y18" s="364" t="str">
        <f t="shared" ref="Y18:Y31" si="42">IF(X18*14=0,"",X18*14)</f>
        <v/>
      </c>
      <c r="Z18" s="363"/>
      <c r="AA18" s="366"/>
      <c r="AB18" s="363"/>
      <c r="AC18" s="364" t="str">
        <f t="shared" ref="AC18:AC31" si="43">IF(AB18*14=0,"",AB18*14)</f>
        <v/>
      </c>
      <c r="AD18" s="363"/>
      <c r="AE18" s="364" t="str">
        <f t="shared" ref="AE18:AE31" si="44">IF(AD18*14=0,"",AD18*14)</f>
        <v/>
      </c>
      <c r="AF18" s="363"/>
      <c r="AG18" s="365"/>
      <c r="AH18" s="253"/>
      <c r="AI18" s="364" t="str">
        <f t="shared" ref="AI18:AI31" si="45">IF(AH18*14=0,"",AH18*14)</f>
        <v/>
      </c>
      <c r="AJ18" s="363"/>
      <c r="AK18" s="364" t="str">
        <f t="shared" ref="AK18:AK31" si="46">IF(AJ18*14=0,"",AJ18*14)</f>
        <v/>
      </c>
      <c r="AL18" s="363"/>
      <c r="AM18" s="366"/>
      <c r="AN18" s="5">
        <f t="shared" ref="AN18:AN31" si="47">IF(D18+J18+P18+V18+AB18+AH18=0,"",D18+J18+P18+V18+AB18+AH18)</f>
        <v>2</v>
      </c>
      <c r="AO18" s="367">
        <f t="shared" ref="AO18:AO31" si="48">IF((D18+J18+P18+V18+AB18+AH18)*14=0,"",(D18+J18+P18+V18+AB18+AH18)*14)</f>
        <v>28</v>
      </c>
      <c r="AP18" s="368">
        <f t="shared" ref="AP18:AP31" si="49">IF(F18+L18+R18+X18+AD18+AJ18=0,"",F18+L18+R18+X18+AD18+AJ18)</f>
        <v>1</v>
      </c>
      <c r="AQ18" s="367">
        <f t="shared" ref="AQ18:AQ31" si="50">IF((L18+F18+R18+X18+AD18+AJ18)*14=0,"",(L18+F18+R18+X18+AD18+AJ18)*14)</f>
        <v>14</v>
      </c>
      <c r="AR18" s="368">
        <f t="shared" ref="AR18:AR31" si="51">IF(N18+H18+T18+Z18+AF18+AL18=0,"",N18+H18+T18+Z18+AF18+AL18)</f>
        <v>4</v>
      </c>
      <c r="AS18" s="7">
        <f t="shared" ref="AS18:AS31" si="52">IF(D18+F18+L18+J18+P18+R18+V18+X18+AB18+AD18+AH18+AJ18=0,"",D18+F18+L18+J18+P18+R18+V18+X18+AB18+AD18+AH18+AJ18)</f>
        <v>3</v>
      </c>
      <c r="AT18" s="235" t="s">
        <v>207</v>
      </c>
      <c r="AU18" s="235" t="s">
        <v>226</v>
      </c>
    </row>
    <row r="19" spans="1:47" ht="15.75" customHeight="1" x14ac:dyDescent="0.25">
      <c r="A19" s="406" t="s">
        <v>244</v>
      </c>
      <c r="B19" s="249" t="s">
        <v>15</v>
      </c>
      <c r="C19" s="353" t="s">
        <v>100</v>
      </c>
      <c r="D19" s="369"/>
      <c r="E19" s="370" t="str">
        <f t="shared" ref="E19:E31" si="53">IF(D19*14=0,"",D19*14)</f>
        <v/>
      </c>
      <c r="F19" s="369"/>
      <c r="G19" s="370" t="str">
        <f t="shared" si="36"/>
        <v/>
      </c>
      <c r="H19" s="369"/>
      <c r="I19" s="371"/>
      <c r="J19" s="250"/>
      <c r="K19" s="370" t="str">
        <f t="shared" si="37"/>
        <v/>
      </c>
      <c r="L19" s="369"/>
      <c r="M19" s="370" t="str">
        <f t="shared" si="38"/>
        <v/>
      </c>
      <c r="N19" s="369"/>
      <c r="O19" s="372"/>
      <c r="P19" s="250"/>
      <c r="Q19" s="370" t="str">
        <f t="shared" si="39"/>
        <v/>
      </c>
      <c r="R19" s="369">
        <v>3</v>
      </c>
      <c r="S19" s="370">
        <f t="shared" si="40"/>
        <v>42</v>
      </c>
      <c r="T19" s="369">
        <v>3</v>
      </c>
      <c r="U19" s="372" t="s">
        <v>134</v>
      </c>
      <c r="V19" s="250"/>
      <c r="W19" s="370" t="str">
        <f t="shared" si="41"/>
        <v/>
      </c>
      <c r="X19" s="369"/>
      <c r="Y19" s="370" t="str">
        <f t="shared" si="42"/>
        <v/>
      </c>
      <c r="Z19" s="369"/>
      <c r="AA19" s="372"/>
      <c r="AB19" s="369"/>
      <c r="AC19" s="370" t="str">
        <f t="shared" si="43"/>
        <v/>
      </c>
      <c r="AD19" s="369"/>
      <c r="AE19" s="370" t="str">
        <f t="shared" si="44"/>
        <v/>
      </c>
      <c r="AF19" s="369"/>
      <c r="AG19" s="371"/>
      <c r="AH19" s="250"/>
      <c r="AI19" s="370" t="str">
        <f t="shared" si="45"/>
        <v/>
      </c>
      <c r="AJ19" s="369"/>
      <c r="AK19" s="370" t="str">
        <f t="shared" si="46"/>
        <v/>
      </c>
      <c r="AL19" s="369"/>
      <c r="AM19" s="372"/>
      <c r="AN19" s="5" t="str">
        <f t="shared" si="47"/>
        <v/>
      </c>
      <c r="AO19" s="367" t="str">
        <f t="shared" si="48"/>
        <v/>
      </c>
      <c r="AP19" s="368">
        <f t="shared" si="49"/>
        <v>3</v>
      </c>
      <c r="AQ19" s="367">
        <f t="shared" si="50"/>
        <v>42</v>
      </c>
      <c r="AR19" s="368">
        <f t="shared" si="51"/>
        <v>3</v>
      </c>
      <c r="AS19" s="7">
        <f t="shared" si="52"/>
        <v>3</v>
      </c>
      <c r="AT19" s="235" t="s">
        <v>207</v>
      </c>
      <c r="AU19" s="391" t="s">
        <v>221</v>
      </c>
    </row>
    <row r="20" spans="1:47" ht="15.75" customHeight="1" x14ac:dyDescent="0.25">
      <c r="A20" s="467" t="s">
        <v>204</v>
      </c>
      <c r="B20" s="249" t="s">
        <v>15</v>
      </c>
      <c r="C20" s="468" t="s">
        <v>101</v>
      </c>
      <c r="D20" s="369"/>
      <c r="E20" s="370" t="str">
        <f t="shared" si="53"/>
        <v/>
      </c>
      <c r="F20" s="369"/>
      <c r="G20" s="370" t="str">
        <f t="shared" si="36"/>
        <v/>
      </c>
      <c r="H20" s="369"/>
      <c r="I20" s="371"/>
      <c r="J20" s="250"/>
      <c r="K20" s="370" t="str">
        <f t="shared" si="37"/>
        <v/>
      </c>
      <c r="L20" s="369"/>
      <c r="M20" s="370" t="str">
        <f t="shared" si="38"/>
        <v/>
      </c>
      <c r="N20" s="369"/>
      <c r="O20" s="372"/>
      <c r="P20" s="369">
        <v>2</v>
      </c>
      <c r="Q20" s="370">
        <f t="shared" si="39"/>
        <v>28</v>
      </c>
      <c r="R20" s="369"/>
      <c r="S20" s="370" t="str">
        <f t="shared" si="40"/>
        <v/>
      </c>
      <c r="T20" s="369">
        <v>2</v>
      </c>
      <c r="U20" s="371" t="s">
        <v>126</v>
      </c>
      <c r="V20" s="250"/>
      <c r="W20" s="370" t="str">
        <f t="shared" si="41"/>
        <v/>
      </c>
      <c r="X20" s="369"/>
      <c r="Y20" s="370" t="str">
        <f t="shared" si="42"/>
        <v/>
      </c>
      <c r="Z20" s="369"/>
      <c r="AA20" s="372"/>
      <c r="AB20" s="369"/>
      <c r="AC20" s="370" t="str">
        <f t="shared" si="43"/>
        <v/>
      </c>
      <c r="AD20" s="369"/>
      <c r="AE20" s="370" t="str">
        <f t="shared" si="44"/>
        <v/>
      </c>
      <c r="AF20" s="369"/>
      <c r="AG20" s="371"/>
      <c r="AH20" s="250"/>
      <c r="AI20" s="370" t="str">
        <f t="shared" si="45"/>
        <v/>
      </c>
      <c r="AJ20" s="369"/>
      <c r="AK20" s="370" t="str">
        <f t="shared" si="46"/>
        <v/>
      </c>
      <c r="AL20" s="369"/>
      <c r="AM20" s="372"/>
      <c r="AN20" s="5">
        <f t="shared" si="47"/>
        <v>2</v>
      </c>
      <c r="AO20" s="367">
        <f t="shared" si="48"/>
        <v>28</v>
      </c>
      <c r="AP20" s="368" t="str">
        <f t="shared" si="49"/>
        <v/>
      </c>
      <c r="AQ20" s="367" t="str">
        <f t="shared" si="50"/>
        <v/>
      </c>
      <c r="AR20" s="368">
        <f t="shared" si="51"/>
        <v>2</v>
      </c>
      <c r="AS20" s="7">
        <f t="shared" si="52"/>
        <v>2</v>
      </c>
      <c r="AT20" s="470" t="s">
        <v>363</v>
      </c>
      <c r="AU20" s="469" t="s">
        <v>362</v>
      </c>
    </row>
    <row r="21" spans="1:47" ht="31.5" customHeight="1" x14ac:dyDescent="0.25">
      <c r="A21" s="407" t="s">
        <v>353</v>
      </c>
      <c r="B21" s="453" t="s">
        <v>15</v>
      </c>
      <c r="C21" s="380" t="s">
        <v>354</v>
      </c>
      <c r="D21" s="369"/>
      <c r="E21" s="370" t="str">
        <f t="shared" si="53"/>
        <v/>
      </c>
      <c r="F21" s="369"/>
      <c r="G21" s="370" t="str">
        <f t="shared" si="36"/>
        <v/>
      </c>
      <c r="H21" s="369"/>
      <c r="I21" s="371"/>
      <c r="J21" s="250"/>
      <c r="K21" s="370" t="str">
        <f t="shared" si="37"/>
        <v/>
      </c>
      <c r="L21" s="369"/>
      <c r="M21" s="370" t="str">
        <f t="shared" si="38"/>
        <v/>
      </c>
      <c r="N21" s="369"/>
      <c r="O21" s="372"/>
      <c r="P21" s="369"/>
      <c r="Q21" s="370" t="str">
        <f t="shared" si="39"/>
        <v/>
      </c>
      <c r="R21" s="369"/>
      <c r="S21" s="370" t="str">
        <f t="shared" si="40"/>
        <v/>
      </c>
      <c r="T21" s="369"/>
      <c r="U21" s="371"/>
      <c r="V21" s="250"/>
      <c r="W21" s="370" t="str">
        <f t="shared" si="41"/>
        <v/>
      </c>
      <c r="X21" s="369"/>
      <c r="Y21" s="370" t="str">
        <f t="shared" si="42"/>
        <v/>
      </c>
      <c r="Z21" s="369"/>
      <c r="AA21" s="372"/>
      <c r="AB21" s="369"/>
      <c r="AC21" s="370" t="str">
        <f t="shared" si="43"/>
        <v/>
      </c>
      <c r="AD21" s="369"/>
      <c r="AE21" s="370" t="str">
        <f t="shared" si="44"/>
        <v/>
      </c>
      <c r="AF21" s="369"/>
      <c r="AG21" s="371"/>
      <c r="AH21" s="250"/>
      <c r="AI21" s="370" t="str">
        <f t="shared" si="45"/>
        <v/>
      </c>
      <c r="AJ21" s="369">
        <v>4</v>
      </c>
      <c r="AK21" s="370">
        <f t="shared" si="46"/>
        <v>56</v>
      </c>
      <c r="AL21" s="369">
        <v>5</v>
      </c>
      <c r="AM21" s="372" t="s">
        <v>134</v>
      </c>
      <c r="AN21" s="5" t="str">
        <f t="shared" si="47"/>
        <v/>
      </c>
      <c r="AO21" s="367" t="str">
        <f t="shared" si="48"/>
        <v/>
      </c>
      <c r="AP21" s="368">
        <f t="shared" si="49"/>
        <v>4</v>
      </c>
      <c r="AQ21" s="367">
        <f t="shared" si="50"/>
        <v>56</v>
      </c>
      <c r="AR21" s="368">
        <f t="shared" si="51"/>
        <v>5</v>
      </c>
      <c r="AS21" s="7">
        <f t="shared" si="52"/>
        <v>4</v>
      </c>
      <c r="AT21" s="470" t="s">
        <v>363</v>
      </c>
      <c r="AU21" s="235" t="s">
        <v>337</v>
      </c>
    </row>
    <row r="22" spans="1:47" ht="15.75" customHeight="1" x14ac:dyDescent="0.25">
      <c r="A22" s="408" t="s">
        <v>269</v>
      </c>
      <c r="B22" s="251" t="s">
        <v>15</v>
      </c>
      <c r="C22" s="381" t="s">
        <v>270</v>
      </c>
      <c r="D22" s="409">
        <v>2</v>
      </c>
      <c r="E22" s="410">
        <f t="shared" si="53"/>
        <v>28</v>
      </c>
      <c r="F22" s="409">
        <v>2</v>
      </c>
      <c r="G22" s="410">
        <f t="shared" si="36"/>
        <v>28</v>
      </c>
      <c r="H22" s="409">
        <v>5</v>
      </c>
      <c r="I22" s="411" t="s">
        <v>15</v>
      </c>
      <c r="J22" s="252"/>
      <c r="K22" s="410" t="str">
        <f t="shared" si="37"/>
        <v/>
      </c>
      <c r="L22" s="409"/>
      <c r="M22" s="410" t="str">
        <f t="shared" si="38"/>
        <v/>
      </c>
      <c r="N22" s="409"/>
      <c r="O22" s="412"/>
      <c r="P22" s="409"/>
      <c r="Q22" s="410" t="str">
        <f t="shared" si="39"/>
        <v/>
      </c>
      <c r="R22" s="409"/>
      <c r="S22" s="410" t="str">
        <f t="shared" si="40"/>
        <v/>
      </c>
      <c r="T22" s="409"/>
      <c r="U22" s="411"/>
      <c r="V22" s="252"/>
      <c r="W22" s="410" t="str">
        <f t="shared" si="41"/>
        <v/>
      </c>
      <c r="X22" s="409"/>
      <c r="Y22" s="410" t="str">
        <f t="shared" si="42"/>
        <v/>
      </c>
      <c r="Z22" s="409"/>
      <c r="AA22" s="412"/>
      <c r="AB22" s="409"/>
      <c r="AC22" s="410" t="str">
        <f t="shared" si="43"/>
        <v/>
      </c>
      <c r="AD22" s="409"/>
      <c r="AE22" s="410" t="str">
        <f t="shared" si="44"/>
        <v/>
      </c>
      <c r="AF22" s="409"/>
      <c r="AG22" s="411"/>
      <c r="AH22" s="252"/>
      <c r="AI22" s="410" t="str">
        <f t="shared" si="45"/>
        <v/>
      </c>
      <c r="AJ22" s="409"/>
      <c r="AK22" s="410" t="str">
        <f t="shared" si="46"/>
        <v/>
      </c>
      <c r="AL22" s="409"/>
      <c r="AM22" s="412"/>
      <c r="AN22" s="5">
        <f t="shared" si="47"/>
        <v>2</v>
      </c>
      <c r="AO22" s="367">
        <f t="shared" si="48"/>
        <v>28</v>
      </c>
      <c r="AP22" s="368">
        <f t="shared" si="49"/>
        <v>2</v>
      </c>
      <c r="AQ22" s="367">
        <f t="shared" si="50"/>
        <v>28</v>
      </c>
      <c r="AR22" s="368">
        <f t="shared" si="51"/>
        <v>5</v>
      </c>
      <c r="AS22" s="7">
        <f t="shared" si="52"/>
        <v>4</v>
      </c>
      <c r="AT22" s="235" t="s">
        <v>209</v>
      </c>
      <c r="AU22" s="314" t="s">
        <v>237</v>
      </c>
    </row>
    <row r="23" spans="1:47" ht="15.75" customHeight="1" x14ac:dyDescent="0.25">
      <c r="A23" s="408" t="s">
        <v>308</v>
      </c>
      <c r="B23" s="251" t="s">
        <v>15</v>
      </c>
      <c r="C23" s="319" t="s">
        <v>268</v>
      </c>
      <c r="D23" s="409">
        <v>1</v>
      </c>
      <c r="E23" s="410">
        <f t="shared" si="53"/>
        <v>14</v>
      </c>
      <c r="F23" s="409">
        <v>2</v>
      </c>
      <c r="G23" s="410">
        <f t="shared" si="36"/>
        <v>28</v>
      </c>
      <c r="H23" s="409">
        <v>3</v>
      </c>
      <c r="I23" s="411" t="s">
        <v>134</v>
      </c>
      <c r="J23" s="252"/>
      <c r="K23" s="410" t="str">
        <f t="shared" si="37"/>
        <v/>
      </c>
      <c r="L23" s="409"/>
      <c r="M23" s="410" t="str">
        <f t="shared" si="38"/>
        <v/>
      </c>
      <c r="N23" s="409"/>
      <c r="O23" s="412"/>
      <c r="P23" s="409"/>
      <c r="Q23" s="410" t="str">
        <f t="shared" si="39"/>
        <v/>
      </c>
      <c r="R23" s="409"/>
      <c r="S23" s="410" t="str">
        <f t="shared" si="40"/>
        <v/>
      </c>
      <c r="T23" s="409"/>
      <c r="U23" s="411"/>
      <c r="V23" s="252"/>
      <c r="W23" s="410" t="str">
        <f t="shared" si="41"/>
        <v/>
      </c>
      <c r="X23" s="409"/>
      <c r="Y23" s="410" t="str">
        <f t="shared" si="42"/>
        <v/>
      </c>
      <c r="Z23" s="409"/>
      <c r="AA23" s="412"/>
      <c r="AB23" s="409"/>
      <c r="AC23" s="410" t="str">
        <f t="shared" si="43"/>
        <v/>
      </c>
      <c r="AD23" s="409"/>
      <c r="AE23" s="410" t="str">
        <f t="shared" si="44"/>
        <v/>
      </c>
      <c r="AF23" s="409"/>
      <c r="AG23" s="411"/>
      <c r="AH23" s="252"/>
      <c r="AI23" s="410" t="str">
        <f t="shared" si="45"/>
        <v/>
      </c>
      <c r="AJ23" s="409"/>
      <c r="AK23" s="410" t="str">
        <f t="shared" si="46"/>
        <v/>
      </c>
      <c r="AL23" s="409"/>
      <c r="AM23" s="412"/>
      <c r="AN23" s="5">
        <f t="shared" si="47"/>
        <v>1</v>
      </c>
      <c r="AO23" s="367">
        <f t="shared" si="48"/>
        <v>14</v>
      </c>
      <c r="AP23" s="368">
        <f t="shared" si="49"/>
        <v>2</v>
      </c>
      <c r="AQ23" s="367">
        <f t="shared" si="50"/>
        <v>28</v>
      </c>
      <c r="AR23" s="368">
        <f t="shared" si="51"/>
        <v>3</v>
      </c>
      <c r="AS23" s="7">
        <f t="shared" si="52"/>
        <v>3</v>
      </c>
      <c r="AT23" s="236" t="s">
        <v>223</v>
      </c>
      <c r="AU23" s="235" t="s">
        <v>307</v>
      </c>
    </row>
    <row r="24" spans="1:47" s="361" customFormat="1" ht="15.75" customHeight="1" x14ac:dyDescent="0.25">
      <c r="A24" s="413" t="s">
        <v>206</v>
      </c>
      <c r="B24" s="382" t="s">
        <v>15</v>
      </c>
      <c r="C24" s="383" t="s">
        <v>109</v>
      </c>
      <c r="D24" s="409"/>
      <c r="E24" s="410" t="str">
        <f t="shared" si="53"/>
        <v/>
      </c>
      <c r="F24" s="409"/>
      <c r="G24" s="410" t="str">
        <f t="shared" si="36"/>
        <v/>
      </c>
      <c r="H24" s="409"/>
      <c r="I24" s="411"/>
      <c r="J24" s="252"/>
      <c r="K24" s="410" t="str">
        <f t="shared" si="37"/>
        <v/>
      </c>
      <c r="L24" s="409"/>
      <c r="M24" s="410" t="str">
        <f t="shared" si="38"/>
        <v/>
      </c>
      <c r="N24" s="409"/>
      <c r="O24" s="412"/>
      <c r="P24" s="409">
        <v>1</v>
      </c>
      <c r="Q24" s="410">
        <f t="shared" si="39"/>
        <v>14</v>
      </c>
      <c r="R24" s="409">
        <v>2</v>
      </c>
      <c r="S24" s="410">
        <f t="shared" si="40"/>
        <v>28</v>
      </c>
      <c r="T24" s="409">
        <v>4</v>
      </c>
      <c r="U24" s="411" t="s">
        <v>126</v>
      </c>
      <c r="V24" s="252"/>
      <c r="W24" s="410" t="str">
        <f t="shared" si="41"/>
        <v/>
      </c>
      <c r="X24" s="409"/>
      <c r="Y24" s="410" t="str">
        <f t="shared" si="42"/>
        <v/>
      </c>
      <c r="Z24" s="409"/>
      <c r="AA24" s="412"/>
      <c r="AB24" s="409"/>
      <c r="AC24" s="410" t="str">
        <f t="shared" si="43"/>
        <v/>
      </c>
      <c r="AD24" s="409"/>
      <c r="AE24" s="410" t="str">
        <f t="shared" si="44"/>
        <v/>
      </c>
      <c r="AF24" s="409"/>
      <c r="AG24" s="411"/>
      <c r="AH24" s="252"/>
      <c r="AI24" s="410" t="str">
        <f t="shared" si="45"/>
        <v/>
      </c>
      <c r="AJ24" s="409"/>
      <c r="AK24" s="410" t="str">
        <f t="shared" si="46"/>
        <v/>
      </c>
      <c r="AL24" s="409"/>
      <c r="AM24" s="412"/>
      <c r="AN24" s="5">
        <f t="shared" si="47"/>
        <v>1</v>
      </c>
      <c r="AO24" s="367">
        <f t="shared" si="48"/>
        <v>14</v>
      </c>
      <c r="AP24" s="368">
        <f t="shared" si="49"/>
        <v>2</v>
      </c>
      <c r="AQ24" s="367">
        <f t="shared" si="50"/>
        <v>28</v>
      </c>
      <c r="AR24" s="368">
        <f t="shared" si="51"/>
        <v>4</v>
      </c>
      <c r="AS24" s="7">
        <f t="shared" si="52"/>
        <v>3</v>
      </c>
      <c r="AT24" s="236" t="s">
        <v>224</v>
      </c>
      <c r="AU24" s="235" t="s">
        <v>225</v>
      </c>
    </row>
    <row r="25" spans="1:47" s="361" customFormat="1" ht="15.75" customHeight="1" x14ac:dyDescent="0.25">
      <c r="A25" s="413" t="s">
        <v>245</v>
      </c>
      <c r="B25" s="382" t="s">
        <v>15</v>
      </c>
      <c r="C25" s="383" t="s">
        <v>260</v>
      </c>
      <c r="D25" s="409"/>
      <c r="E25" s="410" t="str">
        <f t="shared" si="53"/>
        <v/>
      </c>
      <c r="F25" s="409"/>
      <c r="G25" s="410" t="str">
        <f t="shared" si="36"/>
        <v/>
      </c>
      <c r="H25" s="409"/>
      <c r="I25" s="411"/>
      <c r="J25" s="252">
        <v>1</v>
      </c>
      <c r="K25" s="410">
        <f t="shared" si="37"/>
        <v>14</v>
      </c>
      <c r="L25" s="409">
        <v>1</v>
      </c>
      <c r="M25" s="410">
        <f t="shared" si="38"/>
        <v>14</v>
      </c>
      <c r="N25" s="409">
        <v>2</v>
      </c>
      <c r="O25" s="412" t="s">
        <v>126</v>
      </c>
      <c r="P25" s="409"/>
      <c r="Q25" s="410" t="str">
        <f t="shared" si="39"/>
        <v/>
      </c>
      <c r="R25" s="409"/>
      <c r="S25" s="410" t="str">
        <f t="shared" si="40"/>
        <v/>
      </c>
      <c r="T25" s="409"/>
      <c r="U25" s="411"/>
      <c r="V25" s="252"/>
      <c r="W25" s="410" t="str">
        <f t="shared" si="41"/>
        <v/>
      </c>
      <c r="X25" s="409"/>
      <c r="Y25" s="410" t="str">
        <f t="shared" si="42"/>
        <v/>
      </c>
      <c r="Z25" s="409"/>
      <c r="AA25" s="412"/>
      <c r="AB25" s="409"/>
      <c r="AC25" s="410" t="str">
        <f t="shared" si="43"/>
        <v/>
      </c>
      <c r="AD25" s="409"/>
      <c r="AE25" s="410" t="str">
        <f t="shared" si="44"/>
        <v/>
      </c>
      <c r="AF25" s="409"/>
      <c r="AG25" s="411"/>
      <c r="AH25" s="252"/>
      <c r="AI25" s="410" t="str">
        <f t="shared" si="45"/>
        <v/>
      </c>
      <c r="AJ25" s="409"/>
      <c r="AK25" s="410" t="str">
        <f t="shared" si="46"/>
        <v/>
      </c>
      <c r="AL25" s="409"/>
      <c r="AM25" s="412"/>
      <c r="AN25" s="5">
        <f t="shared" si="47"/>
        <v>1</v>
      </c>
      <c r="AO25" s="367">
        <f t="shared" si="48"/>
        <v>14</v>
      </c>
      <c r="AP25" s="368">
        <f t="shared" si="49"/>
        <v>1</v>
      </c>
      <c r="AQ25" s="367">
        <f t="shared" si="50"/>
        <v>14</v>
      </c>
      <c r="AR25" s="368">
        <f t="shared" si="51"/>
        <v>2</v>
      </c>
      <c r="AS25" s="7">
        <f t="shared" si="52"/>
        <v>2</v>
      </c>
      <c r="AT25" s="235" t="s">
        <v>207</v>
      </c>
      <c r="AU25" s="235" t="s">
        <v>298</v>
      </c>
    </row>
    <row r="26" spans="1:47" s="361" customFormat="1" ht="15.75" customHeight="1" x14ac:dyDescent="0.25">
      <c r="A26" s="414" t="s">
        <v>334</v>
      </c>
      <c r="B26" s="244" t="s">
        <v>15</v>
      </c>
      <c r="C26" s="384" t="s">
        <v>332</v>
      </c>
      <c r="D26" s="415">
        <v>1</v>
      </c>
      <c r="E26" s="416">
        <f t="shared" si="53"/>
        <v>14</v>
      </c>
      <c r="F26" s="415">
        <v>3</v>
      </c>
      <c r="G26" s="416">
        <f t="shared" si="36"/>
        <v>42</v>
      </c>
      <c r="H26" s="415">
        <v>5</v>
      </c>
      <c r="I26" s="417" t="s">
        <v>134</v>
      </c>
      <c r="J26" s="245"/>
      <c r="K26" s="416" t="str">
        <f t="shared" si="37"/>
        <v/>
      </c>
      <c r="L26" s="415"/>
      <c r="M26" s="416" t="str">
        <f t="shared" si="38"/>
        <v/>
      </c>
      <c r="N26" s="415"/>
      <c r="O26" s="418"/>
      <c r="P26" s="415"/>
      <c r="Q26" s="416" t="str">
        <f t="shared" si="39"/>
        <v/>
      </c>
      <c r="R26" s="415"/>
      <c r="S26" s="416" t="str">
        <f t="shared" si="40"/>
        <v/>
      </c>
      <c r="T26" s="415"/>
      <c r="U26" s="417"/>
      <c r="V26" s="245"/>
      <c r="W26" s="416" t="str">
        <f t="shared" si="41"/>
        <v/>
      </c>
      <c r="X26" s="415"/>
      <c r="Y26" s="416" t="str">
        <f t="shared" si="42"/>
        <v/>
      </c>
      <c r="Z26" s="415"/>
      <c r="AA26" s="418"/>
      <c r="AB26" s="415"/>
      <c r="AC26" s="416" t="str">
        <f t="shared" si="43"/>
        <v/>
      </c>
      <c r="AD26" s="415"/>
      <c r="AE26" s="416" t="str">
        <f t="shared" si="44"/>
        <v/>
      </c>
      <c r="AF26" s="415"/>
      <c r="AG26" s="417"/>
      <c r="AH26" s="245"/>
      <c r="AI26" s="416" t="str">
        <f t="shared" si="45"/>
        <v/>
      </c>
      <c r="AJ26" s="415"/>
      <c r="AK26" s="416" t="str">
        <f t="shared" si="46"/>
        <v/>
      </c>
      <c r="AL26" s="415"/>
      <c r="AM26" s="418"/>
      <c r="AN26" s="5">
        <f t="shared" si="47"/>
        <v>1</v>
      </c>
      <c r="AO26" s="367">
        <f t="shared" si="48"/>
        <v>14</v>
      </c>
      <c r="AP26" s="368">
        <f t="shared" si="49"/>
        <v>3</v>
      </c>
      <c r="AQ26" s="367">
        <f t="shared" si="50"/>
        <v>42</v>
      </c>
      <c r="AR26" s="368">
        <f t="shared" si="51"/>
        <v>5</v>
      </c>
      <c r="AS26" s="7">
        <f t="shared" si="52"/>
        <v>4</v>
      </c>
      <c r="AT26" s="235" t="s">
        <v>209</v>
      </c>
      <c r="AU26" s="235" t="s">
        <v>311</v>
      </c>
    </row>
    <row r="27" spans="1:47" ht="15.75" customHeight="1" x14ac:dyDescent="0.25">
      <c r="A27" s="414" t="s">
        <v>202</v>
      </c>
      <c r="B27" s="244" t="s">
        <v>15</v>
      </c>
      <c r="C27" s="286" t="s">
        <v>261</v>
      </c>
      <c r="D27" s="415">
        <v>3</v>
      </c>
      <c r="E27" s="416">
        <f t="shared" si="53"/>
        <v>42</v>
      </c>
      <c r="F27" s="415"/>
      <c r="G27" s="416" t="str">
        <f t="shared" si="36"/>
        <v/>
      </c>
      <c r="H27" s="415">
        <v>3</v>
      </c>
      <c r="I27" s="417" t="s">
        <v>126</v>
      </c>
      <c r="J27" s="245"/>
      <c r="K27" s="416" t="str">
        <f t="shared" si="37"/>
        <v/>
      </c>
      <c r="L27" s="415"/>
      <c r="M27" s="416" t="str">
        <f t="shared" si="38"/>
        <v/>
      </c>
      <c r="N27" s="415"/>
      <c r="O27" s="418"/>
      <c r="P27" s="415"/>
      <c r="Q27" s="416" t="str">
        <f t="shared" si="39"/>
        <v/>
      </c>
      <c r="R27" s="415"/>
      <c r="S27" s="416" t="str">
        <f t="shared" si="40"/>
        <v/>
      </c>
      <c r="T27" s="415"/>
      <c r="U27" s="417"/>
      <c r="V27" s="245"/>
      <c r="W27" s="416" t="str">
        <f t="shared" si="41"/>
        <v/>
      </c>
      <c r="X27" s="415"/>
      <c r="Y27" s="416" t="str">
        <f t="shared" si="42"/>
        <v/>
      </c>
      <c r="Z27" s="415"/>
      <c r="AA27" s="418"/>
      <c r="AB27" s="415"/>
      <c r="AC27" s="416" t="str">
        <f t="shared" si="43"/>
        <v/>
      </c>
      <c r="AD27" s="415"/>
      <c r="AE27" s="416" t="str">
        <f t="shared" si="44"/>
        <v/>
      </c>
      <c r="AF27" s="415"/>
      <c r="AG27" s="417"/>
      <c r="AH27" s="245"/>
      <c r="AI27" s="416" t="str">
        <f t="shared" si="45"/>
        <v/>
      </c>
      <c r="AJ27" s="415"/>
      <c r="AK27" s="416" t="str">
        <f t="shared" si="46"/>
        <v/>
      </c>
      <c r="AL27" s="415"/>
      <c r="AM27" s="418" t="s">
        <v>351</v>
      </c>
      <c r="AN27" s="5">
        <f t="shared" si="47"/>
        <v>3</v>
      </c>
      <c r="AO27" s="367">
        <f t="shared" si="48"/>
        <v>42</v>
      </c>
      <c r="AP27" s="368" t="str">
        <f t="shared" si="49"/>
        <v/>
      </c>
      <c r="AQ27" s="367" t="str">
        <f t="shared" si="50"/>
        <v/>
      </c>
      <c r="AR27" s="368">
        <f t="shared" si="51"/>
        <v>3</v>
      </c>
      <c r="AS27" s="7">
        <f t="shared" si="52"/>
        <v>3</v>
      </c>
      <c r="AT27" s="235" t="s">
        <v>207</v>
      </c>
      <c r="AU27" s="235" t="s">
        <v>226</v>
      </c>
    </row>
    <row r="28" spans="1:47" ht="15.75" customHeight="1" x14ac:dyDescent="0.25">
      <c r="A28" s="414" t="s">
        <v>203</v>
      </c>
      <c r="B28" s="244" t="s">
        <v>15</v>
      </c>
      <c r="C28" s="286" t="s">
        <v>262</v>
      </c>
      <c r="D28" s="415"/>
      <c r="E28" s="416" t="str">
        <f t="shared" si="53"/>
        <v/>
      </c>
      <c r="F28" s="415"/>
      <c r="G28" s="416" t="str">
        <f t="shared" si="36"/>
        <v/>
      </c>
      <c r="H28" s="415"/>
      <c r="I28" s="417"/>
      <c r="J28" s="245">
        <v>3</v>
      </c>
      <c r="K28" s="416">
        <f t="shared" si="37"/>
        <v>42</v>
      </c>
      <c r="L28" s="415">
        <v>1</v>
      </c>
      <c r="M28" s="416">
        <f t="shared" si="38"/>
        <v>14</v>
      </c>
      <c r="N28" s="415">
        <v>6</v>
      </c>
      <c r="O28" s="418" t="s">
        <v>15</v>
      </c>
      <c r="P28" s="415"/>
      <c r="Q28" s="416" t="str">
        <f t="shared" si="39"/>
        <v/>
      </c>
      <c r="R28" s="415"/>
      <c r="S28" s="416" t="str">
        <f t="shared" si="40"/>
        <v/>
      </c>
      <c r="T28" s="415"/>
      <c r="U28" s="417"/>
      <c r="V28" s="245"/>
      <c r="W28" s="416" t="str">
        <f t="shared" si="41"/>
        <v/>
      </c>
      <c r="X28" s="415"/>
      <c r="Y28" s="416" t="str">
        <f t="shared" si="42"/>
        <v/>
      </c>
      <c r="Z28" s="415"/>
      <c r="AA28" s="418"/>
      <c r="AB28" s="415"/>
      <c r="AC28" s="416" t="str">
        <f t="shared" si="43"/>
        <v/>
      </c>
      <c r="AD28" s="415"/>
      <c r="AE28" s="416" t="str">
        <f t="shared" si="44"/>
        <v/>
      </c>
      <c r="AF28" s="415"/>
      <c r="AG28" s="417"/>
      <c r="AH28" s="245"/>
      <c r="AI28" s="416" t="str">
        <f t="shared" si="45"/>
        <v/>
      </c>
      <c r="AJ28" s="415"/>
      <c r="AK28" s="416" t="str">
        <f t="shared" si="46"/>
        <v/>
      </c>
      <c r="AL28" s="415"/>
      <c r="AM28" s="418" t="s">
        <v>351</v>
      </c>
      <c r="AN28" s="5">
        <f t="shared" si="47"/>
        <v>3</v>
      </c>
      <c r="AO28" s="367">
        <f t="shared" si="48"/>
        <v>42</v>
      </c>
      <c r="AP28" s="368">
        <f t="shared" si="49"/>
        <v>1</v>
      </c>
      <c r="AQ28" s="367">
        <f t="shared" si="50"/>
        <v>14</v>
      </c>
      <c r="AR28" s="368">
        <f t="shared" si="51"/>
        <v>6</v>
      </c>
      <c r="AS28" s="7">
        <f t="shared" si="52"/>
        <v>4</v>
      </c>
      <c r="AT28" s="235" t="s">
        <v>207</v>
      </c>
      <c r="AU28" s="235" t="s">
        <v>226</v>
      </c>
    </row>
    <row r="29" spans="1:47" s="361" customFormat="1" ht="15.75" customHeight="1" x14ac:dyDescent="0.25">
      <c r="A29" s="419" t="s">
        <v>246</v>
      </c>
      <c r="B29" s="244" t="s">
        <v>15</v>
      </c>
      <c r="C29" s="385" t="s">
        <v>106</v>
      </c>
      <c r="D29" s="415"/>
      <c r="E29" s="416" t="str">
        <f t="shared" si="53"/>
        <v/>
      </c>
      <c r="F29" s="415"/>
      <c r="G29" s="416" t="str">
        <f t="shared" si="36"/>
        <v/>
      </c>
      <c r="H29" s="415"/>
      <c r="I29" s="417"/>
      <c r="J29" s="245">
        <v>2</v>
      </c>
      <c r="K29" s="416">
        <f t="shared" si="37"/>
        <v>28</v>
      </c>
      <c r="L29" s="415">
        <v>2</v>
      </c>
      <c r="M29" s="416">
        <f t="shared" si="38"/>
        <v>28</v>
      </c>
      <c r="N29" s="415">
        <v>5</v>
      </c>
      <c r="O29" s="418" t="s">
        <v>15</v>
      </c>
      <c r="P29" s="415"/>
      <c r="Q29" s="416" t="str">
        <f t="shared" si="39"/>
        <v/>
      </c>
      <c r="R29" s="415"/>
      <c r="S29" s="416" t="str">
        <f t="shared" si="40"/>
        <v/>
      </c>
      <c r="T29" s="415"/>
      <c r="U29" s="417"/>
      <c r="V29" s="245"/>
      <c r="W29" s="416" t="str">
        <f t="shared" si="41"/>
        <v/>
      </c>
      <c r="X29" s="415"/>
      <c r="Y29" s="416" t="str">
        <f t="shared" si="42"/>
        <v/>
      </c>
      <c r="Z29" s="415"/>
      <c r="AA29" s="418"/>
      <c r="AB29" s="415"/>
      <c r="AC29" s="416" t="str">
        <f t="shared" si="43"/>
        <v/>
      </c>
      <c r="AD29" s="415"/>
      <c r="AE29" s="416" t="str">
        <f t="shared" si="44"/>
        <v/>
      </c>
      <c r="AF29" s="415"/>
      <c r="AG29" s="417"/>
      <c r="AH29" s="245"/>
      <c r="AI29" s="416" t="str">
        <f t="shared" si="45"/>
        <v/>
      </c>
      <c r="AJ29" s="415"/>
      <c r="AK29" s="416" t="str">
        <f t="shared" si="46"/>
        <v/>
      </c>
      <c r="AL29" s="415"/>
      <c r="AM29" s="418"/>
      <c r="AN29" s="5">
        <f t="shared" si="47"/>
        <v>2</v>
      </c>
      <c r="AO29" s="367">
        <f t="shared" si="48"/>
        <v>28</v>
      </c>
      <c r="AP29" s="368">
        <f t="shared" si="49"/>
        <v>2</v>
      </c>
      <c r="AQ29" s="367">
        <f t="shared" si="50"/>
        <v>28</v>
      </c>
      <c r="AR29" s="368">
        <f t="shared" si="51"/>
        <v>5</v>
      </c>
      <c r="AS29" s="7">
        <f t="shared" si="52"/>
        <v>4</v>
      </c>
      <c r="AT29" s="235" t="s">
        <v>208</v>
      </c>
      <c r="AU29" s="235" t="s">
        <v>234</v>
      </c>
    </row>
    <row r="30" spans="1:47" ht="15.75" customHeight="1" x14ac:dyDescent="0.25">
      <c r="A30" s="419" t="s">
        <v>247</v>
      </c>
      <c r="B30" s="246" t="s">
        <v>15</v>
      </c>
      <c r="C30" s="385" t="s">
        <v>107</v>
      </c>
      <c r="D30" s="415"/>
      <c r="E30" s="416" t="str">
        <f t="shared" si="53"/>
        <v/>
      </c>
      <c r="F30" s="415"/>
      <c r="G30" s="416" t="str">
        <f t="shared" si="36"/>
        <v/>
      </c>
      <c r="H30" s="415"/>
      <c r="I30" s="417"/>
      <c r="J30" s="245"/>
      <c r="K30" s="416" t="str">
        <f t="shared" si="37"/>
        <v/>
      </c>
      <c r="L30" s="415"/>
      <c r="M30" s="416" t="str">
        <f t="shared" si="38"/>
        <v/>
      </c>
      <c r="N30" s="415"/>
      <c r="O30" s="418"/>
      <c r="P30" s="415">
        <v>2</v>
      </c>
      <c r="Q30" s="416">
        <f t="shared" si="39"/>
        <v>28</v>
      </c>
      <c r="R30" s="415">
        <v>2</v>
      </c>
      <c r="S30" s="416">
        <f t="shared" si="40"/>
        <v>28</v>
      </c>
      <c r="T30" s="415">
        <v>5</v>
      </c>
      <c r="U30" s="417" t="s">
        <v>15</v>
      </c>
      <c r="V30" s="245"/>
      <c r="W30" s="416" t="str">
        <f t="shared" si="41"/>
        <v/>
      </c>
      <c r="X30" s="415"/>
      <c r="Y30" s="416" t="str">
        <f t="shared" si="42"/>
        <v/>
      </c>
      <c r="Z30" s="415"/>
      <c r="AA30" s="418"/>
      <c r="AB30" s="415"/>
      <c r="AC30" s="416" t="str">
        <f t="shared" si="43"/>
        <v/>
      </c>
      <c r="AD30" s="415"/>
      <c r="AE30" s="416" t="str">
        <f t="shared" si="44"/>
        <v/>
      </c>
      <c r="AF30" s="415"/>
      <c r="AG30" s="417"/>
      <c r="AH30" s="245"/>
      <c r="AI30" s="416" t="str">
        <f t="shared" si="45"/>
        <v/>
      </c>
      <c r="AJ30" s="415"/>
      <c r="AK30" s="416" t="str">
        <f t="shared" si="46"/>
        <v/>
      </c>
      <c r="AL30" s="415"/>
      <c r="AM30" s="418"/>
      <c r="AN30" s="5">
        <f t="shared" si="47"/>
        <v>2</v>
      </c>
      <c r="AO30" s="367">
        <f t="shared" si="48"/>
        <v>28</v>
      </c>
      <c r="AP30" s="368">
        <f t="shared" si="49"/>
        <v>2</v>
      </c>
      <c r="AQ30" s="367">
        <f t="shared" si="50"/>
        <v>28</v>
      </c>
      <c r="AR30" s="368">
        <f t="shared" si="51"/>
        <v>5</v>
      </c>
      <c r="AS30" s="7">
        <f t="shared" si="52"/>
        <v>4</v>
      </c>
      <c r="AT30" s="235" t="s">
        <v>208</v>
      </c>
      <c r="AU30" s="235" t="s">
        <v>241</v>
      </c>
    </row>
    <row r="31" spans="1:47" s="362" customFormat="1" ht="31.5" customHeight="1" x14ac:dyDescent="0.25">
      <c r="A31" s="419" t="s">
        <v>157</v>
      </c>
      <c r="B31" s="452" t="s">
        <v>15</v>
      </c>
      <c r="C31" s="386" t="s">
        <v>130</v>
      </c>
      <c r="D31" s="415"/>
      <c r="E31" s="416" t="str">
        <f t="shared" si="53"/>
        <v/>
      </c>
      <c r="F31" s="415"/>
      <c r="G31" s="416" t="str">
        <f t="shared" si="36"/>
        <v/>
      </c>
      <c r="H31" s="415"/>
      <c r="I31" s="417"/>
      <c r="J31" s="245"/>
      <c r="K31" s="416" t="str">
        <f t="shared" si="37"/>
        <v/>
      </c>
      <c r="L31" s="415"/>
      <c r="M31" s="416" t="str">
        <f t="shared" si="38"/>
        <v/>
      </c>
      <c r="N31" s="415"/>
      <c r="O31" s="418"/>
      <c r="P31" s="415">
        <v>1</v>
      </c>
      <c r="Q31" s="416">
        <f t="shared" si="39"/>
        <v>14</v>
      </c>
      <c r="R31" s="415">
        <v>1</v>
      </c>
      <c r="S31" s="416">
        <f t="shared" si="40"/>
        <v>14</v>
      </c>
      <c r="T31" s="415">
        <v>2</v>
      </c>
      <c r="U31" s="417" t="s">
        <v>126</v>
      </c>
      <c r="V31" s="245"/>
      <c r="W31" s="416" t="str">
        <f t="shared" si="41"/>
        <v/>
      </c>
      <c r="X31" s="415"/>
      <c r="Y31" s="416" t="str">
        <f t="shared" si="42"/>
        <v/>
      </c>
      <c r="Z31" s="415"/>
      <c r="AA31" s="418"/>
      <c r="AB31" s="415"/>
      <c r="AC31" s="416" t="str">
        <f t="shared" si="43"/>
        <v/>
      </c>
      <c r="AD31" s="415"/>
      <c r="AE31" s="416" t="str">
        <f t="shared" si="44"/>
        <v/>
      </c>
      <c r="AF31" s="415"/>
      <c r="AG31" s="417"/>
      <c r="AH31" s="245"/>
      <c r="AI31" s="416" t="str">
        <f t="shared" si="45"/>
        <v/>
      </c>
      <c r="AJ31" s="415"/>
      <c r="AK31" s="416" t="str">
        <f t="shared" si="46"/>
        <v/>
      </c>
      <c r="AL31" s="415"/>
      <c r="AM31" s="418"/>
      <c r="AN31" s="5">
        <f t="shared" si="47"/>
        <v>1</v>
      </c>
      <c r="AO31" s="367">
        <f t="shared" si="48"/>
        <v>14</v>
      </c>
      <c r="AP31" s="368">
        <f t="shared" si="49"/>
        <v>1</v>
      </c>
      <c r="AQ31" s="367">
        <f t="shared" si="50"/>
        <v>14</v>
      </c>
      <c r="AR31" s="368">
        <f t="shared" si="51"/>
        <v>2</v>
      </c>
      <c r="AS31" s="7">
        <f t="shared" si="52"/>
        <v>2</v>
      </c>
      <c r="AT31" s="235" t="s">
        <v>207</v>
      </c>
      <c r="AU31" s="391" t="s">
        <v>221</v>
      </c>
    </row>
    <row r="32" spans="1:47" s="361" customFormat="1" ht="15.75" customHeight="1" x14ac:dyDescent="0.25">
      <c r="A32" s="420" t="s">
        <v>313</v>
      </c>
      <c r="B32" s="387" t="s">
        <v>15</v>
      </c>
      <c r="C32" s="388" t="s">
        <v>317</v>
      </c>
      <c r="D32" s="369"/>
      <c r="E32" s="370" t="str">
        <f t="shared" ref="E32:E35" si="54">IF(D32*14=0,"",D32*14)</f>
        <v/>
      </c>
      <c r="F32" s="369">
        <v>4</v>
      </c>
      <c r="G32" s="370">
        <f t="shared" ref="G32:G35" si="55">IF(F32*14=0,"",F32*14)</f>
        <v>56</v>
      </c>
      <c r="H32" s="369">
        <v>2</v>
      </c>
      <c r="I32" s="371" t="s">
        <v>134</v>
      </c>
      <c r="J32" s="250"/>
      <c r="K32" s="370" t="str">
        <f t="shared" ref="K32:K35" si="56">IF(J32*14=0,"",J32*14)</f>
        <v/>
      </c>
      <c r="L32" s="369"/>
      <c r="M32" s="370" t="str">
        <f t="shared" ref="M32:M35" si="57">IF(L32*14=0,"",L32*14)</f>
        <v/>
      </c>
      <c r="N32" s="369"/>
      <c r="O32" s="372"/>
      <c r="P32" s="369"/>
      <c r="Q32" s="370" t="str">
        <f t="shared" ref="Q32:Q35" si="58">IF(P32*14=0,"",P32*14)</f>
        <v/>
      </c>
      <c r="R32" s="369"/>
      <c r="S32" s="370" t="str">
        <f t="shared" ref="S32:S35" si="59">IF(R32*14=0,"",R32*14)</f>
        <v/>
      </c>
      <c r="T32" s="369"/>
      <c r="U32" s="371"/>
      <c r="V32" s="250"/>
      <c r="W32" s="370" t="str">
        <f t="shared" ref="W32:W35" si="60">IF(V32*14=0,"",V32*14)</f>
        <v/>
      </c>
      <c r="X32" s="369"/>
      <c r="Y32" s="370" t="str">
        <f t="shared" ref="Y32:Y35" si="61">IF(X32*14=0,"",X32*14)</f>
        <v/>
      </c>
      <c r="Z32" s="369"/>
      <c r="AA32" s="372"/>
      <c r="AB32" s="369"/>
      <c r="AC32" s="370" t="str">
        <f t="shared" ref="AC32:AC35" si="62">IF(AB32*14=0,"",AB32*14)</f>
        <v/>
      </c>
      <c r="AD32" s="369"/>
      <c r="AE32" s="370" t="str">
        <f t="shared" ref="AE32:AE35" si="63">IF(AD32*14=0,"",AD32*14)</f>
        <v/>
      </c>
      <c r="AF32" s="369"/>
      <c r="AG32" s="371"/>
      <c r="AH32" s="250"/>
      <c r="AI32" s="370" t="str">
        <f t="shared" ref="AI32:AI35" si="64">IF(AH32*14=0,"",AH32*14)</f>
        <v/>
      </c>
      <c r="AJ32" s="369"/>
      <c r="AK32" s="370" t="str">
        <f t="shared" ref="AK32:AK35" si="65">IF(AJ32*14=0,"",AJ32*14)</f>
        <v/>
      </c>
      <c r="AL32" s="369"/>
      <c r="AM32" s="372"/>
      <c r="AN32" s="5" t="str">
        <f t="shared" ref="AN32:AN36" si="66">IF(D32+J32+P32+V32+AB32+AH32=0,"",D32+J32+P32+V32+AB32+AH32)</f>
        <v/>
      </c>
      <c r="AO32" s="367" t="str">
        <f t="shared" ref="AO32:AO36" si="67">IF((D32+J32+P32+V32+AB32+AH32)*14=0,"",(D32+J32+P32+V32+AB32+AH32)*14)</f>
        <v/>
      </c>
      <c r="AP32" s="368">
        <f t="shared" ref="AP32:AP36" si="68">IF(F32+L32+R32+X32+AD32+AJ32=0,"",F32+L32+R32+X32+AD32+AJ32)</f>
        <v>4</v>
      </c>
      <c r="AQ32" s="367">
        <f t="shared" ref="AQ32:AQ36" si="69">IF((L32+F32+R32+X32+AD32+AJ32)*14=0,"",(L32+F32+R32+X32+AD32+AJ32)*14)</f>
        <v>56</v>
      </c>
      <c r="AR32" s="368">
        <f t="shared" ref="AR32:AR36" si="70">IF(N32+H32+T32+Z32+AF32+AL32=0,"",N32+H32+T32+Z32+AF32+AL32)</f>
        <v>2</v>
      </c>
      <c r="AS32" s="7">
        <f t="shared" ref="AS32:AS36" si="71">IF(D32+F32+L32+J32+P32+R32+V32+X32+AB32+AD32+AH32+AJ32=0,"",D32+F32+L32+J32+P32+R32+V32+X32+AB32+AD32+AH32+AJ32)</f>
        <v>4</v>
      </c>
      <c r="AT32" s="373" t="s">
        <v>327</v>
      </c>
      <c r="AU32" s="392" t="s">
        <v>299</v>
      </c>
    </row>
    <row r="33" spans="1:47" s="361" customFormat="1" ht="15.75" customHeight="1" x14ac:dyDescent="0.25">
      <c r="A33" s="420" t="s">
        <v>314</v>
      </c>
      <c r="B33" s="387" t="s">
        <v>15</v>
      </c>
      <c r="C33" s="388" t="s">
        <v>318</v>
      </c>
      <c r="D33" s="369"/>
      <c r="E33" s="370" t="str">
        <f t="shared" si="54"/>
        <v/>
      </c>
      <c r="F33" s="369"/>
      <c r="G33" s="370" t="str">
        <f t="shared" si="55"/>
        <v/>
      </c>
      <c r="H33" s="369"/>
      <c r="I33" s="371"/>
      <c r="J33" s="250"/>
      <c r="K33" s="370" t="str">
        <f t="shared" si="56"/>
        <v/>
      </c>
      <c r="L33" s="369">
        <v>4</v>
      </c>
      <c r="M33" s="370">
        <f t="shared" si="57"/>
        <v>56</v>
      </c>
      <c r="N33" s="369">
        <v>2</v>
      </c>
      <c r="O33" s="372" t="s">
        <v>134</v>
      </c>
      <c r="P33" s="369"/>
      <c r="Q33" s="370" t="str">
        <f t="shared" si="58"/>
        <v/>
      </c>
      <c r="R33" s="369"/>
      <c r="S33" s="370" t="str">
        <f t="shared" si="59"/>
        <v/>
      </c>
      <c r="T33" s="369"/>
      <c r="U33" s="371"/>
      <c r="V33" s="250"/>
      <c r="W33" s="370" t="str">
        <f t="shared" si="60"/>
        <v/>
      </c>
      <c r="X33" s="369"/>
      <c r="Y33" s="370" t="str">
        <f t="shared" si="61"/>
        <v/>
      </c>
      <c r="Z33" s="369"/>
      <c r="AA33" s="372"/>
      <c r="AB33" s="369"/>
      <c r="AC33" s="370" t="str">
        <f t="shared" si="62"/>
        <v/>
      </c>
      <c r="AD33" s="369"/>
      <c r="AE33" s="370" t="str">
        <f t="shared" si="63"/>
        <v/>
      </c>
      <c r="AF33" s="369"/>
      <c r="AG33" s="371"/>
      <c r="AH33" s="250"/>
      <c r="AI33" s="370" t="str">
        <f t="shared" si="64"/>
        <v/>
      </c>
      <c r="AJ33" s="369"/>
      <c r="AK33" s="370" t="str">
        <f t="shared" si="65"/>
        <v/>
      </c>
      <c r="AL33" s="369"/>
      <c r="AM33" s="372"/>
      <c r="AN33" s="5" t="str">
        <f t="shared" si="66"/>
        <v/>
      </c>
      <c r="AO33" s="367" t="str">
        <f t="shared" si="67"/>
        <v/>
      </c>
      <c r="AP33" s="368">
        <f t="shared" si="68"/>
        <v>4</v>
      </c>
      <c r="AQ33" s="367">
        <f t="shared" si="69"/>
        <v>56</v>
      </c>
      <c r="AR33" s="368">
        <f t="shared" si="70"/>
        <v>2</v>
      </c>
      <c r="AS33" s="7">
        <f t="shared" si="71"/>
        <v>4</v>
      </c>
      <c r="AT33" s="373" t="s">
        <v>327</v>
      </c>
      <c r="AU33" s="392" t="s">
        <v>299</v>
      </c>
    </row>
    <row r="34" spans="1:47" s="361" customFormat="1" ht="15.75" customHeight="1" x14ac:dyDescent="0.25">
      <c r="A34" s="420" t="s">
        <v>315</v>
      </c>
      <c r="B34" s="387" t="s">
        <v>15</v>
      </c>
      <c r="C34" s="388" t="s">
        <v>319</v>
      </c>
      <c r="D34" s="369"/>
      <c r="E34" s="370" t="str">
        <f t="shared" si="54"/>
        <v/>
      </c>
      <c r="F34" s="369"/>
      <c r="G34" s="370" t="str">
        <f t="shared" si="55"/>
        <v/>
      </c>
      <c r="H34" s="369"/>
      <c r="I34" s="371"/>
      <c r="J34" s="250"/>
      <c r="K34" s="370" t="str">
        <f t="shared" si="56"/>
        <v/>
      </c>
      <c r="L34" s="369"/>
      <c r="M34" s="370" t="str">
        <f t="shared" si="57"/>
        <v/>
      </c>
      <c r="N34" s="369"/>
      <c r="O34" s="372"/>
      <c r="P34" s="369"/>
      <c r="Q34" s="370" t="str">
        <f t="shared" si="58"/>
        <v/>
      </c>
      <c r="R34" s="369">
        <v>4</v>
      </c>
      <c r="S34" s="370">
        <f t="shared" si="59"/>
        <v>56</v>
      </c>
      <c r="T34" s="369">
        <v>2</v>
      </c>
      <c r="U34" s="371" t="s">
        <v>134</v>
      </c>
      <c r="V34" s="250"/>
      <c r="W34" s="370" t="str">
        <f t="shared" si="60"/>
        <v/>
      </c>
      <c r="X34" s="369"/>
      <c r="Y34" s="370" t="str">
        <f t="shared" si="61"/>
        <v/>
      </c>
      <c r="Z34" s="369"/>
      <c r="AA34" s="372"/>
      <c r="AB34" s="369"/>
      <c r="AC34" s="370" t="str">
        <f t="shared" si="62"/>
        <v/>
      </c>
      <c r="AD34" s="369"/>
      <c r="AE34" s="370" t="str">
        <f t="shared" si="63"/>
        <v/>
      </c>
      <c r="AF34" s="369"/>
      <c r="AG34" s="371"/>
      <c r="AH34" s="250"/>
      <c r="AI34" s="370" t="str">
        <f t="shared" si="64"/>
        <v/>
      </c>
      <c r="AJ34" s="369"/>
      <c r="AK34" s="370" t="str">
        <f t="shared" si="65"/>
        <v/>
      </c>
      <c r="AL34" s="369"/>
      <c r="AM34" s="372"/>
      <c r="AN34" s="5" t="str">
        <f t="shared" si="66"/>
        <v/>
      </c>
      <c r="AO34" s="367" t="str">
        <f t="shared" si="67"/>
        <v/>
      </c>
      <c r="AP34" s="368">
        <f t="shared" si="68"/>
        <v>4</v>
      </c>
      <c r="AQ34" s="367">
        <f t="shared" si="69"/>
        <v>56</v>
      </c>
      <c r="AR34" s="368">
        <f t="shared" si="70"/>
        <v>2</v>
      </c>
      <c r="AS34" s="7">
        <f t="shared" si="71"/>
        <v>4</v>
      </c>
      <c r="AT34" s="373" t="s">
        <v>327</v>
      </c>
      <c r="AU34" s="392" t="s">
        <v>299</v>
      </c>
    </row>
    <row r="35" spans="1:47" s="361" customFormat="1" ht="15.75" customHeight="1" x14ac:dyDescent="0.25">
      <c r="A35" s="420" t="s">
        <v>316</v>
      </c>
      <c r="B35" s="387" t="s">
        <v>15</v>
      </c>
      <c r="C35" s="388" t="s">
        <v>320</v>
      </c>
      <c r="D35" s="369"/>
      <c r="E35" s="370" t="str">
        <f t="shared" si="54"/>
        <v/>
      </c>
      <c r="F35" s="369"/>
      <c r="G35" s="370" t="str">
        <f t="shared" si="55"/>
        <v/>
      </c>
      <c r="H35" s="369"/>
      <c r="I35" s="371"/>
      <c r="J35" s="250"/>
      <c r="K35" s="370" t="str">
        <f t="shared" si="56"/>
        <v/>
      </c>
      <c r="L35" s="369"/>
      <c r="M35" s="370" t="str">
        <f t="shared" si="57"/>
        <v/>
      </c>
      <c r="N35" s="369"/>
      <c r="O35" s="372"/>
      <c r="P35" s="369"/>
      <c r="Q35" s="370" t="str">
        <f t="shared" si="58"/>
        <v/>
      </c>
      <c r="R35" s="369"/>
      <c r="S35" s="370" t="str">
        <f t="shared" si="59"/>
        <v/>
      </c>
      <c r="T35" s="369"/>
      <c r="U35" s="371"/>
      <c r="V35" s="250"/>
      <c r="W35" s="370" t="str">
        <f t="shared" si="60"/>
        <v/>
      </c>
      <c r="X35" s="369">
        <v>4</v>
      </c>
      <c r="Y35" s="370">
        <f t="shared" si="61"/>
        <v>56</v>
      </c>
      <c r="Z35" s="369">
        <v>2</v>
      </c>
      <c r="AA35" s="372" t="s">
        <v>134</v>
      </c>
      <c r="AB35" s="369"/>
      <c r="AC35" s="370" t="str">
        <f t="shared" si="62"/>
        <v/>
      </c>
      <c r="AD35" s="369"/>
      <c r="AE35" s="370" t="str">
        <f t="shared" si="63"/>
        <v/>
      </c>
      <c r="AF35" s="369"/>
      <c r="AG35" s="371"/>
      <c r="AH35" s="250"/>
      <c r="AI35" s="370" t="str">
        <f t="shared" si="64"/>
        <v/>
      </c>
      <c r="AJ35" s="369"/>
      <c r="AK35" s="370" t="str">
        <f t="shared" si="65"/>
        <v/>
      </c>
      <c r="AL35" s="369"/>
      <c r="AM35" s="372"/>
      <c r="AN35" s="5" t="str">
        <f t="shared" si="66"/>
        <v/>
      </c>
      <c r="AO35" s="367" t="str">
        <f t="shared" si="67"/>
        <v/>
      </c>
      <c r="AP35" s="368">
        <f t="shared" si="68"/>
        <v>4</v>
      </c>
      <c r="AQ35" s="367">
        <f t="shared" si="69"/>
        <v>56</v>
      </c>
      <c r="AR35" s="368">
        <f t="shared" si="70"/>
        <v>2</v>
      </c>
      <c r="AS35" s="7">
        <f t="shared" si="71"/>
        <v>4</v>
      </c>
      <c r="AT35" s="373" t="s">
        <v>327</v>
      </c>
      <c r="AU35" s="392" t="s">
        <v>299</v>
      </c>
    </row>
    <row r="36" spans="1:47" s="49" customFormat="1" ht="15.75" customHeight="1" x14ac:dyDescent="0.25">
      <c r="A36" s="421" t="s">
        <v>356</v>
      </c>
      <c r="B36" s="248" t="s">
        <v>15</v>
      </c>
      <c r="C36" s="242" t="s">
        <v>338</v>
      </c>
      <c r="D36" s="422"/>
      <c r="E36" s="423">
        <v>82</v>
      </c>
      <c r="F36" s="422"/>
      <c r="G36" s="423">
        <v>124</v>
      </c>
      <c r="H36" s="422">
        <v>8</v>
      </c>
      <c r="I36" s="424" t="s">
        <v>126</v>
      </c>
      <c r="J36" s="247"/>
      <c r="K36" s="423" t="str">
        <f t="shared" ref="K36:K39" si="72">IF(J36*14=0,"",J36*14)</f>
        <v/>
      </c>
      <c r="L36" s="422"/>
      <c r="M36" s="423" t="str">
        <f t="shared" ref="M36:M39" si="73">IF(L36*14=0,"",L36*14)</f>
        <v/>
      </c>
      <c r="N36" s="422"/>
      <c r="O36" s="425"/>
      <c r="P36" s="422"/>
      <c r="Q36" s="423" t="str">
        <f t="shared" ref="Q36:Q39" si="74">IF(P36*14=0,"",P36*14)</f>
        <v/>
      </c>
      <c r="R36" s="422"/>
      <c r="S36" s="423" t="str">
        <f t="shared" ref="S36:S39" si="75">IF(R36*14=0,"",R36*14)</f>
        <v/>
      </c>
      <c r="T36" s="422"/>
      <c r="U36" s="424"/>
      <c r="V36" s="247"/>
      <c r="W36" s="423" t="str">
        <f t="shared" ref="W36:W39" si="76">IF(V36*14=0,"",V36*14)</f>
        <v/>
      </c>
      <c r="X36" s="422"/>
      <c r="Y36" s="423" t="str">
        <f t="shared" ref="Y36:Y39" si="77">IF(X36*14=0,"",X36*14)</f>
        <v/>
      </c>
      <c r="Z36" s="422"/>
      <c r="AA36" s="425"/>
      <c r="AB36" s="422"/>
      <c r="AC36" s="423" t="str">
        <f t="shared" ref="AC36:AC39" si="78">IF(AB36*14=0,"",AB36*14)</f>
        <v/>
      </c>
      <c r="AD36" s="422"/>
      <c r="AE36" s="423" t="str">
        <f t="shared" ref="AE36:AE39" si="79">IF(AD36*14=0,"",AD36*14)</f>
        <v/>
      </c>
      <c r="AF36" s="422"/>
      <c r="AG36" s="424"/>
      <c r="AH36" s="247"/>
      <c r="AI36" s="423" t="str">
        <f t="shared" ref="AI36:AI39" si="80">IF(AH36*14=0,"",AH36*14)</f>
        <v/>
      </c>
      <c r="AJ36" s="422"/>
      <c r="AK36" s="423" t="str">
        <f t="shared" ref="AK36:AK39" si="81">IF(AJ36*14=0,"",AJ36*14)</f>
        <v/>
      </c>
      <c r="AL36" s="422"/>
      <c r="AM36" s="425"/>
      <c r="AN36" s="5" t="str">
        <f t="shared" si="66"/>
        <v/>
      </c>
      <c r="AO36" s="367" t="str">
        <f t="shared" si="67"/>
        <v/>
      </c>
      <c r="AP36" s="368" t="str">
        <f t="shared" si="68"/>
        <v/>
      </c>
      <c r="AQ36" s="367" t="str">
        <f t="shared" si="69"/>
        <v/>
      </c>
      <c r="AR36" s="368">
        <f t="shared" si="70"/>
        <v>8</v>
      </c>
      <c r="AS36" s="7" t="str">
        <f t="shared" si="71"/>
        <v/>
      </c>
      <c r="AT36" s="236" t="s">
        <v>227</v>
      </c>
      <c r="AU36" s="235" t="s">
        <v>360</v>
      </c>
    </row>
    <row r="37" spans="1:47" ht="15.75" customHeight="1" x14ac:dyDescent="0.25">
      <c r="A37" s="421" t="s">
        <v>352</v>
      </c>
      <c r="B37" s="248" t="s">
        <v>15</v>
      </c>
      <c r="C37" s="242" t="s">
        <v>339</v>
      </c>
      <c r="D37" s="422"/>
      <c r="E37" s="423"/>
      <c r="F37" s="422"/>
      <c r="G37" s="423">
        <v>112</v>
      </c>
      <c r="H37" s="422">
        <v>8</v>
      </c>
      <c r="I37" s="424" t="s">
        <v>126</v>
      </c>
      <c r="J37" s="247"/>
      <c r="K37" s="423" t="str">
        <f t="shared" si="72"/>
        <v/>
      </c>
      <c r="L37" s="422"/>
      <c r="M37" s="423" t="str">
        <f t="shared" si="73"/>
        <v/>
      </c>
      <c r="N37" s="422"/>
      <c r="O37" s="425"/>
      <c r="P37" s="422"/>
      <c r="Q37" s="423" t="str">
        <f t="shared" si="74"/>
        <v/>
      </c>
      <c r="R37" s="422"/>
      <c r="S37" s="423" t="str">
        <f t="shared" si="75"/>
        <v/>
      </c>
      <c r="T37" s="422"/>
      <c r="U37" s="424"/>
      <c r="V37" s="247"/>
      <c r="W37" s="423" t="str">
        <f t="shared" si="76"/>
        <v/>
      </c>
      <c r="X37" s="422"/>
      <c r="Y37" s="423" t="str">
        <f t="shared" si="77"/>
        <v/>
      </c>
      <c r="Z37" s="422"/>
      <c r="AA37" s="425"/>
      <c r="AB37" s="422"/>
      <c r="AC37" s="423" t="str">
        <f t="shared" si="78"/>
        <v/>
      </c>
      <c r="AD37" s="422"/>
      <c r="AE37" s="423" t="str">
        <f t="shared" si="79"/>
        <v/>
      </c>
      <c r="AF37" s="422"/>
      <c r="AG37" s="424"/>
      <c r="AH37" s="247"/>
      <c r="AI37" s="423" t="str">
        <f t="shared" si="80"/>
        <v/>
      </c>
      <c r="AJ37" s="422"/>
      <c r="AK37" s="423" t="str">
        <f t="shared" si="81"/>
        <v/>
      </c>
      <c r="AL37" s="422"/>
      <c r="AM37" s="425"/>
      <c r="AN37" s="5" t="str">
        <f t="shared" ref="AN37:AN46" si="82">IF(D37+J37+P37+V37+AB37+AH37=0,"",D37+J37+P37+V37+AB37+AH37)</f>
        <v/>
      </c>
      <c r="AO37" s="367" t="str">
        <f t="shared" ref="AO37:AO46" si="83">IF((D37+J37+P37+V37+AB37+AH37)*14=0,"",(D37+J37+P37+V37+AB37+AH37)*14)</f>
        <v/>
      </c>
      <c r="AP37" s="368" t="str">
        <f t="shared" ref="AP37:AP46" si="84">IF(F37+L37+R37+X37+AD37+AJ37=0,"",F37+L37+R37+X37+AD37+AJ37)</f>
        <v/>
      </c>
      <c r="AQ37" s="367" t="str">
        <f t="shared" ref="AQ37:AQ46" si="85">IF((L37+F37+R37+X37+AD37+AJ37)*14=0,"",(L37+F37+R37+X37+AD37+AJ37)*14)</f>
        <v/>
      </c>
      <c r="AR37" s="368"/>
      <c r="AS37" s="7" t="str">
        <f t="shared" ref="AS37:AS46" si="86">IF(D37+F37+L37+J37+P37+R37+V37+X37+AB37+AD37+AH37+AJ37=0,"",D37+F37+L37+J37+P37+R37+V37+X37+AB37+AD37+AH37+AJ37)</f>
        <v/>
      </c>
      <c r="AT37" s="393" t="s">
        <v>209</v>
      </c>
      <c r="AU37" s="394" t="s">
        <v>237</v>
      </c>
    </row>
    <row r="38" spans="1:47" ht="15.75" customHeight="1" x14ac:dyDescent="0.25">
      <c r="A38" s="421"/>
      <c r="B38" s="248"/>
      <c r="C38" s="242"/>
      <c r="D38" s="422"/>
      <c r="E38" s="423" t="str">
        <f t="shared" ref="E38:E43" si="87">IF(D38*14=0,"",D38*14)</f>
        <v/>
      </c>
      <c r="F38" s="422"/>
      <c r="G38" s="423" t="str">
        <f t="shared" ref="G38:G43" si="88">IF(F38*14=0,"",F38*14)</f>
        <v/>
      </c>
      <c r="H38" s="422"/>
      <c r="I38" s="424"/>
      <c r="J38" s="247"/>
      <c r="K38" s="423" t="str">
        <f t="shared" si="72"/>
        <v/>
      </c>
      <c r="L38" s="422"/>
      <c r="M38" s="423" t="str">
        <f t="shared" si="73"/>
        <v/>
      </c>
      <c r="N38" s="422"/>
      <c r="O38" s="425"/>
      <c r="P38" s="422"/>
      <c r="Q38" s="423" t="str">
        <f t="shared" si="74"/>
        <v/>
      </c>
      <c r="R38" s="422"/>
      <c r="S38" s="423" t="str">
        <f t="shared" si="75"/>
        <v/>
      </c>
      <c r="T38" s="422"/>
      <c r="U38" s="424"/>
      <c r="V38" s="247"/>
      <c r="W38" s="423" t="str">
        <f t="shared" si="76"/>
        <v/>
      </c>
      <c r="X38" s="422"/>
      <c r="Y38" s="423" t="str">
        <f t="shared" si="77"/>
        <v/>
      </c>
      <c r="Z38" s="422"/>
      <c r="AA38" s="425"/>
      <c r="AB38" s="422"/>
      <c r="AC38" s="423" t="str">
        <f t="shared" si="78"/>
        <v/>
      </c>
      <c r="AD38" s="422"/>
      <c r="AE38" s="423" t="str">
        <f t="shared" si="79"/>
        <v/>
      </c>
      <c r="AF38" s="422"/>
      <c r="AG38" s="424"/>
      <c r="AH38" s="247"/>
      <c r="AI38" s="423" t="str">
        <f t="shared" si="80"/>
        <v/>
      </c>
      <c r="AJ38" s="422"/>
      <c r="AK38" s="423" t="str">
        <f t="shared" si="81"/>
        <v/>
      </c>
      <c r="AL38" s="422"/>
      <c r="AM38" s="425"/>
      <c r="AN38" s="5" t="str">
        <f t="shared" si="82"/>
        <v/>
      </c>
      <c r="AO38" s="367" t="str">
        <f t="shared" si="83"/>
        <v/>
      </c>
      <c r="AP38" s="368" t="str">
        <f t="shared" si="84"/>
        <v/>
      </c>
      <c r="AQ38" s="367" t="str">
        <f t="shared" si="85"/>
        <v/>
      </c>
      <c r="AR38" s="368" t="str">
        <f t="shared" ref="AR38:AR46" si="89">IF(N38+H38+T38+Z38+AF38+AL38=0,"",N38+H38+T38+Z38+AF38+AL38)</f>
        <v/>
      </c>
      <c r="AS38" s="7" t="str">
        <f t="shared" si="86"/>
        <v/>
      </c>
      <c r="AT38" s="236"/>
      <c r="AU38" s="235"/>
    </row>
    <row r="39" spans="1:47" ht="15.75" customHeight="1" x14ac:dyDescent="0.25">
      <c r="A39" s="421"/>
      <c r="B39" s="248"/>
      <c r="C39" s="242"/>
      <c r="D39" s="422"/>
      <c r="E39" s="423" t="str">
        <f t="shared" si="87"/>
        <v/>
      </c>
      <c r="F39" s="422"/>
      <c r="G39" s="423" t="str">
        <f t="shared" si="88"/>
        <v/>
      </c>
      <c r="H39" s="422"/>
      <c r="I39" s="424"/>
      <c r="J39" s="247"/>
      <c r="K39" s="423" t="str">
        <f t="shared" si="72"/>
        <v/>
      </c>
      <c r="L39" s="422"/>
      <c r="M39" s="423" t="str">
        <f t="shared" si="73"/>
        <v/>
      </c>
      <c r="N39" s="422"/>
      <c r="O39" s="425"/>
      <c r="P39" s="422"/>
      <c r="Q39" s="423" t="str">
        <f t="shared" si="74"/>
        <v/>
      </c>
      <c r="R39" s="422"/>
      <c r="S39" s="423" t="str">
        <f t="shared" si="75"/>
        <v/>
      </c>
      <c r="T39" s="422"/>
      <c r="U39" s="424"/>
      <c r="V39" s="247"/>
      <c r="W39" s="423" t="str">
        <f t="shared" si="76"/>
        <v/>
      </c>
      <c r="X39" s="422"/>
      <c r="Y39" s="423" t="str">
        <f t="shared" si="77"/>
        <v/>
      </c>
      <c r="Z39" s="422"/>
      <c r="AA39" s="425"/>
      <c r="AB39" s="422"/>
      <c r="AC39" s="423" t="str">
        <f t="shared" si="78"/>
        <v/>
      </c>
      <c r="AD39" s="422"/>
      <c r="AE39" s="423" t="str">
        <f t="shared" si="79"/>
        <v/>
      </c>
      <c r="AF39" s="422"/>
      <c r="AG39" s="424"/>
      <c r="AH39" s="247"/>
      <c r="AI39" s="423" t="str">
        <f t="shared" si="80"/>
        <v/>
      </c>
      <c r="AJ39" s="422"/>
      <c r="AK39" s="423" t="str">
        <f t="shared" si="81"/>
        <v/>
      </c>
      <c r="AL39" s="422"/>
      <c r="AM39" s="425"/>
      <c r="AN39" s="5" t="str">
        <f t="shared" si="82"/>
        <v/>
      </c>
      <c r="AO39" s="367" t="str">
        <f t="shared" si="83"/>
        <v/>
      </c>
      <c r="AP39" s="368" t="str">
        <f t="shared" si="84"/>
        <v/>
      </c>
      <c r="AQ39" s="367" t="str">
        <f t="shared" si="85"/>
        <v/>
      </c>
      <c r="AR39" s="368" t="str">
        <f t="shared" si="89"/>
        <v/>
      </c>
      <c r="AS39" s="7" t="str">
        <f t="shared" si="86"/>
        <v/>
      </c>
      <c r="AT39" s="235"/>
      <c r="AU39" s="235"/>
    </row>
    <row r="40" spans="1:47" s="49" customFormat="1" ht="15.75" customHeight="1" x14ac:dyDescent="0.25">
      <c r="A40" s="421"/>
      <c r="B40" s="248"/>
      <c r="C40" s="242"/>
      <c r="D40" s="422"/>
      <c r="E40" s="423" t="str">
        <f t="shared" si="87"/>
        <v/>
      </c>
      <c r="F40" s="422"/>
      <c r="G40" s="423" t="str">
        <f t="shared" si="88"/>
        <v/>
      </c>
      <c r="H40" s="422"/>
      <c r="I40" s="424"/>
      <c r="J40" s="247"/>
      <c r="K40" s="423" t="str">
        <f t="shared" ref="K40:K46" si="90">IF(J40*14=0,"",J40*14)</f>
        <v/>
      </c>
      <c r="L40" s="422"/>
      <c r="M40" s="423" t="str">
        <f t="shared" ref="M40:M46" si="91">IF(L40*14=0,"",L40*14)</f>
        <v/>
      </c>
      <c r="N40" s="422"/>
      <c r="O40" s="425"/>
      <c r="P40" s="422"/>
      <c r="Q40" s="423" t="str">
        <f t="shared" ref="Q40:Q46" si="92">IF(P40*14=0,"",P40*14)</f>
        <v/>
      </c>
      <c r="R40" s="422"/>
      <c r="S40" s="423" t="str">
        <f t="shared" ref="S40:S46" si="93">IF(R40*14=0,"",R40*14)</f>
        <v/>
      </c>
      <c r="T40" s="422"/>
      <c r="U40" s="424"/>
      <c r="V40" s="247"/>
      <c r="W40" s="423" t="str">
        <f t="shared" ref="W40:W46" si="94">IF(V40*14=0,"",V40*14)</f>
        <v/>
      </c>
      <c r="X40" s="422"/>
      <c r="Y40" s="423" t="str">
        <f t="shared" ref="Y40:Y46" si="95">IF(X40*14=0,"",X40*14)</f>
        <v/>
      </c>
      <c r="Z40" s="422"/>
      <c r="AA40" s="425"/>
      <c r="AB40" s="422"/>
      <c r="AC40" s="423" t="str">
        <f t="shared" ref="AC40:AC46" si="96">IF(AB40*14=0,"",AB40*14)</f>
        <v/>
      </c>
      <c r="AD40" s="422"/>
      <c r="AE40" s="423" t="str">
        <f t="shared" ref="AE40:AE46" si="97">IF(AD40*14=0,"",AD40*14)</f>
        <v/>
      </c>
      <c r="AF40" s="422"/>
      <c r="AG40" s="424"/>
      <c r="AH40" s="247"/>
      <c r="AI40" s="423" t="str">
        <f t="shared" ref="AI40:AI46" si="98">IF(AH40*14=0,"",AH40*14)</f>
        <v/>
      </c>
      <c r="AJ40" s="422"/>
      <c r="AK40" s="423" t="str">
        <f t="shared" ref="AK40:AK46" si="99">IF(AJ40*14=0,"",AJ40*14)</f>
        <v/>
      </c>
      <c r="AL40" s="422"/>
      <c r="AM40" s="425"/>
      <c r="AN40" s="5" t="str">
        <f t="shared" si="82"/>
        <v/>
      </c>
      <c r="AO40" s="367" t="str">
        <f t="shared" si="83"/>
        <v/>
      </c>
      <c r="AP40" s="368" t="str">
        <f t="shared" si="84"/>
        <v/>
      </c>
      <c r="AQ40" s="367" t="str">
        <f t="shared" si="85"/>
        <v/>
      </c>
      <c r="AR40" s="368" t="str">
        <f t="shared" si="89"/>
        <v/>
      </c>
      <c r="AS40" s="7" t="str">
        <f t="shared" si="86"/>
        <v/>
      </c>
      <c r="AT40" s="236"/>
      <c r="AU40" s="235"/>
    </row>
    <row r="41" spans="1:47" s="86" customFormat="1" ht="15.75" customHeight="1" x14ac:dyDescent="0.25">
      <c r="A41" s="421"/>
      <c r="B41" s="248"/>
      <c r="C41" s="242"/>
      <c r="D41" s="422"/>
      <c r="E41" s="423" t="str">
        <f t="shared" si="87"/>
        <v/>
      </c>
      <c r="F41" s="422"/>
      <c r="G41" s="423" t="str">
        <f t="shared" si="88"/>
        <v/>
      </c>
      <c r="H41" s="422"/>
      <c r="I41" s="424"/>
      <c r="J41" s="247"/>
      <c r="K41" s="423" t="str">
        <f t="shared" si="90"/>
        <v/>
      </c>
      <c r="L41" s="422"/>
      <c r="M41" s="423" t="str">
        <f t="shared" si="91"/>
        <v/>
      </c>
      <c r="N41" s="422"/>
      <c r="O41" s="425"/>
      <c r="P41" s="422"/>
      <c r="Q41" s="423" t="str">
        <f t="shared" si="92"/>
        <v/>
      </c>
      <c r="R41" s="422"/>
      <c r="S41" s="423" t="str">
        <f t="shared" si="93"/>
        <v/>
      </c>
      <c r="T41" s="422"/>
      <c r="U41" s="424"/>
      <c r="V41" s="247"/>
      <c r="W41" s="423" t="str">
        <f t="shared" si="94"/>
        <v/>
      </c>
      <c r="X41" s="422"/>
      <c r="Y41" s="423" t="str">
        <f t="shared" si="95"/>
        <v/>
      </c>
      <c r="Z41" s="422"/>
      <c r="AA41" s="425"/>
      <c r="AB41" s="422"/>
      <c r="AC41" s="423" t="str">
        <f t="shared" si="96"/>
        <v/>
      </c>
      <c r="AD41" s="422"/>
      <c r="AE41" s="423" t="str">
        <f t="shared" si="97"/>
        <v/>
      </c>
      <c r="AF41" s="422"/>
      <c r="AG41" s="424"/>
      <c r="AH41" s="247"/>
      <c r="AI41" s="423" t="str">
        <f t="shared" si="98"/>
        <v/>
      </c>
      <c r="AJ41" s="422"/>
      <c r="AK41" s="423" t="str">
        <f t="shared" si="99"/>
        <v/>
      </c>
      <c r="AL41" s="422"/>
      <c r="AM41" s="425"/>
      <c r="AN41" s="5" t="str">
        <f t="shared" si="82"/>
        <v/>
      </c>
      <c r="AO41" s="367" t="str">
        <f t="shared" si="83"/>
        <v/>
      </c>
      <c r="AP41" s="368" t="str">
        <f t="shared" si="84"/>
        <v/>
      </c>
      <c r="AQ41" s="367" t="str">
        <f t="shared" si="85"/>
        <v/>
      </c>
      <c r="AR41" s="368" t="str">
        <f t="shared" si="89"/>
        <v/>
      </c>
      <c r="AS41" s="7" t="str">
        <f t="shared" si="86"/>
        <v/>
      </c>
      <c r="AT41" s="235"/>
      <c r="AU41" s="235"/>
    </row>
    <row r="42" spans="1:47" s="49" customFormat="1" ht="15.75" customHeight="1" x14ac:dyDescent="0.25">
      <c r="A42" s="421"/>
      <c r="B42" s="248"/>
      <c r="C42" s="242"/>
      <c r="D42" s="422"/>
      <c r="E42" s="423" t="str">
        <f t="shared" si="87"/>
        <v/>
      </c>
      <c r="F42" s="422"/>
      <c r="G42" s="423" t="str">
        <f t="shared" si="88"/>
        <v/>
      </c>
      <c r="H42" s="422"/>
      <c r="I42" s="424"/>
      <c r="J42" s="247"/>
      <c r="K42" s="423" t="str">
        <f t="shared" si="90"/>
        <v/>
      </c>
      <c r="L42" s="422"/>
      <c r="M42" s="423" t="str">
        <f t="shared" si="91"/>
        <v/>
      </c>
      <c r="N42" s="422"/>
      <c r="O42" s="425"/>
      <c r="P42" s="422"/>
      <c r="Q42" s="423" t="str">
        <f t="shared" si="92"/>
        <v/>
      </c>
      <c r="R42" s="422"/>
      <c r="S42" s="423" t="str">
        <f t="shared" si="93"/>
        <v/>
      </c>
      <c r="T42" s="422"/>
      <c r="U42" s="424"/>
      <c r="V42" s="247"/>
      <c r="W42" s="423" t="str">
        <f t="shared" si="94"/>
        <v/>
      </c>
      <c r="X42" s="422"/>
      <c r="Y42" s="423" t="str">
        <f t="shared" si="95"/>
        <v/>
      </c>
      <c r="Z42" s="422"/>
      <c r="AA42" s="425"/>
      <c r="AB42" s="422"/>
      <c r="AC42" s="423" t="str">
        <f t="shared" si="96"/>
        <v/>
      </c>
      <c r="AD42" s="422"/>
      <c r="AE42" s="423" t="str">
        <f t="shared" si="97"/>
        <v/>
      </c>
      <c r="AF42" s="422"/>
      <c r="AG42" s="424"/>
      <c r="AH42" s="247"/>
      <c r="AI42" s="423" t="str">
        <f t="shared" si="98"/>
        <v/>
      </c>
      <c r="AJ42" s="422"/>
      <c r="AK42" s="423" t="str">
        <f t="shared" si="99"/>
        <v/>
      </c>
      <c r="AL42" s="422"/>
      <c r="AM42" s="425"/>
      <c r="AN42" s="5" t="str">
        <f t="shared" si="82"/>
        <v/>
      </c>
      <c r="AO42" s="367" t="str">
        <f t="shared" si="83"/>
        <v/>
      </c>
      <c r="AP42" s="368" t="str">
        <f t="shared" si="84"/>
        <v/>
      </c>
      <c r="AQ42" s="367" t="str">
        <f t="shared" si="85"/>
        <v/>
      </c>
      <c r="AR42" s="368" t="str">
        <f t="shared" si="89"/>
        <v/>
      </c>
      <c r="AS42" s="7" t="str">
        <f t="shared" si="86"/>
        <v/>
      </c>
      <c r="AT42" s="236"/>
      <c r="AU42" s="235"/>
    </row>
    <row r="43" spans="1:47" ht="15.75" customHeight="1" x14ac:dyDescent="0.25">
      <c r="A43" s="421"/>
      <c r="B43" s="248"/>
      <c r="C43" s="242"/>
      <c r="D43" s="422"/>
      <c r="E43" s="423" t="str">
        <f t="shared" si="87"/>
        <v/>
      </c>
      <c r="F43" s="422"/>
      <c r="G43" s="423" t="str">
        <f t="shared" si="88"/>
        <v/>
      </c>
      <c r="H43" s="422"/>
      <c r="I43" s="424"/>
      <c r="J43" s="247"/>
      <c r="K43" s="423" t="str">
        <f t="shared" si="90"/>
        <v/>
      </c>
      <c r="L43" s="422"/>
      <c r="M43" s="423" t="str">
        <f t="shared" si="91"/>
        <v/>
      </c>
      <c r="N43" s="422"/>
      <c r="O43" s="425"/>
      <c r="P43" s="422"/>
      <c r="Q43" s="423" t="str">
        <f t="shared" si="92"/>
        <v/>
      </c>
      <c r="R43" s="422"/>
      <c r="S43" s="423" t="str">
        <f t="shared" si="93"/>
        <v/>
      </c>
      <c r="T43" s="422"/>
      <c r="U43" s="424"/>
      <c r="V43" s="247"/>
      <c r="W43" s="423" t="str">
        <f t="shared" si="94"/>
        <v/>
      </c>
      <c r="X43" s="422"/>
      <c r="Y43" s="423" t="str">
        <f t="shared" si="95"/>
        <v/>
      </c>
      <c r="Z43" s="422"/>
      <c r="AA43" s="425"/>
      <c r="AB43" s="422"/>
      <c r="AC43" s="423" t="str">
        <f t="shared" si="96"/>
        <v/>
      </c>
      <c r="AD43" s="422"/>
      <c r="AE43" s="423" t="str">
        <f t="shared" si="97"/>
        <v/>
      </c>
      <c r="AF43" s="422"/>
      <c r="AG43" s="424"/>
      <c r="AH43" s="247"/>
      <c r="AI43" s="423" t="str">
        <f t="shared" si="98"/>
        <v/>
      </c>
      <c r="AJ43" s="422"/>
      <c r="AK43" s="423" t="str">
        <f t="shared" si="99"/>
        <v/>
      </c>
      <c r="AL43" s="422"/>
      <c r="AM43" s="425"/>
      <c r="AN43" s="5" t="str">
        <f t="shared" si="82"/>
        <v/>
      </c>
      <c r="AO43" s="367" t="str">
        <f t="shared" si="83"/>
        <v/>
      </c>
      <c r="AP43" s="368" t="str">
        <f t="shared" si="84"/>
        <v/>
      </c>
      <c r="AQ43" s="367" t="str">
        <f t="shared" si="85"/>
        <v/>
      </c>
      <c r="AR43" s="368" t="str">
        <f t="shared" si="89"/>
        <v/>
      </c>
      <c r="AS43" s="7" t="str">
        <f t="shared" si="86"/>
        <v/>
      </c>
      <c r="AT43" s="235"/>
      <c r="AU43" s="235"/>
    </row>
    <row r="44" spans="1:47" ht="15.75" customHeight="1" x14ac:dyDescent="0.25">
      <c r="A44" s="426"/>
      <c r="B44" s="42" t="s">
        <v>19</v>
      </c>
      <c r="C44" s="222" t="s">
        <v>30</v>
      </c>
      <c r="D44" s="427"/>
      <c r="E44" s="428" t="str">
        <f t="shared" ref="E44:E46" si="100">IF(D44*14=0,"",D44*14)</f>
        <v/>
      </c>
      <c r="F44" s="427"/>
      <c r="G44" s="428" t="str">
        <f t="shared" ref="G44:G46" si="101">IF(F44*14=0,"",F44*14)</f>
        <v/>
      </c>
      <c r="H44" s="427"/>
      <c r="I44" s="429"/>
      <c r="J44" s="241"/>
      <c r="K44" s="428" t="str">
        <f t="shared" si="90"/>
        <v/>
      </c>
      <c r="L44" s="430"/>
      <c r="M44" s="428" t="str">
        <f t="shared" si="91"/>
        <v/>
      </c>
      <c r="N44" s="430"/>
      <c r="O44" s="431"/>
      <c r="P44" s="430"/>
      <c r="Q44" s="428" t="str">
        <f t="shared" si="92"/>
        <v/>
      </c>
      <c r="R44" s="430"/>
      <c r="S44" s="428" t="str">
        <f t="shared" si="93"/>
        <v/>
      </c>
      <c r="T44" s="430"/>
      <c r="U44" s="432"/>
      <c r="V44" s="241">
        <v>1</v>
      </c>
      <c r="W44" s="428">
        <f t="shared" si="94"/>
        <v>14</v>
      </c>
      <c r="X44" s="430">
        <v>1</v>
      </c>
      <c r="Y44" s="428">
        <f t="shared" si="95"/>
        <v>14</v>
      </c>
      <c r="Z44" s="430">
        <v>3</v>
      </c>
      <c r="AA44" s="431" t="s">
        <v>126</v>
      </c>
      <c r="AB44" s="430"/>
      <c r="AC44" s="428" t="str">
        <f t="shared" si="96"/>
        <v/>
      </c>
      <c r="AD44" s="430"/>
      <c r="AE44" s="428" t="str">
        <f t="shared" si="97"/>
        <v/>
      </c>
      <c r="AF44" s="430"/>
      <c r="AG44" s="432"/>
      <c r="AH44" s="241"/>
      <c r="AI44" s="428" t="str">
        <f t="shared" si="98"/>
        <v/>
      </c>
      <c r="AJ44" s="430"/>
      <c r="AK44" s="428" t="str">
        <f t="shared" si="99"/>
        <v/>
      </c>
      <c r="AL44" s="430"/>
      <c r="AM44" s="431"/>
      <c r="AN44" s="5">
        <f t="shared" si="82"/>
        <v>1</v>
      </c>
      <c r="AO44" s="367">
        <f t="shared" si="83"/>
        <v>14</v>
      </c>
      <c r="AP44" s="368">
        <f t="shared" si="84"/>
        <v>1</v>
      </c>
      <c r="AQ44" s="367">
        <f t="shared" si="85"/>
        <v>14</v>
      </c>
      <c r="AR44" s="368">
        <f t="shared" si="89"/>
        <v>3</v>
      </c>
      <c r="AS44" s="7">
        <f t="shared" si="86"/>
        <v>2</v>
      </c>
      <c r="AT44" s="236"/>
      <c r="AU44" s="235"/>
    </row>
    <row r="45" spans="1:47" ht="15.75" customHeight="1" x14ac:dyDescent="0.25">
      <c r="A45" s="426"/>
      <c r="B45" s="42" t="s">
        <v>19</v>
      </c>
      <c r="C45" s="222" t="s">
        <v>31</v>
      </c>
      <c r="D45" s="427"/>
      <c r="E45" s="428" t="str">
        <f t="shared" si="100"/>
        <v/>
      </c>
      <c r="F45" s="427"/>
      <c r="G45" s="428" t="str">
        <f t="shared" si="101"/>
        <v/>
      </c>
      <c r="H45" s="427"/>
      <c r="I45" s="429"/>
      <c r="J45" s="241"/>
      <c r="K45" s="428" t="str">
        <f t="shared" si="90"/>
        <v/>
      </c>
      <c r="L45" s="430"/>
      <c r="M45" s="428" t="str">
        <f t="shared" si="91"/>
        <v/>
      </c>
      <c r="N45" s="430"/>
      <c r="O45" s="431"/>
      <c r="P45" s="430"/>
      <c r="Q45" s="428" t="str">
        <f t="shared" si="92"/>
        <v/>
      </c>
      <c r="R45" s="430"/>
      <c r="S45" s="428" t="str">
        <f t="shared" si="93"/>
        <v/>
      </c>
      <c r="T45" s="430"/>
      <c r="U45" s="432"/>
      <c r="V45" s="241"/>
      <c r="W45" s="428" t="str">
        <f t="shared" si="94"/>
        <v/>
      </c>
      <c r="X45" s="430"/>
      <c r="Y45" s="428" t="str">
        <f t="shared" si="95"/>
        <v/>
      </c>
      <c r="Z45" s="430"/>
      <c r="AA45" s="431"/>
      <c r="AB45" s="430">
        <v>1</v>
      </c>
      <c r="AC45" s="428">
        <f t="shared" si="96"/>
        <v>14</v>
      </c>
      <c r="AD45" s="430">
        <v>1</v>
      </c>
      <c r="AE45" s="428">
        <f t="shared" si="97"/>
        <v>14</v>
      </c>
      <c r="AF45" s="430">
        <v>3</v>
      </c>
      <c r="AG45" s="432" t="s">
        <v>126</v>
      </c>
      <c r="AH45" s="241"/>
      <c r="AI45" s="428" t="str">
        <f t="shared" si="98"/>
        <v/>
      </c>
      <c r="AJ45" s="430"/>
      <c r="AK45" s="428" t="str">
        <f t="shared" si="99"/>
        <v/>
      </c>
      <c r="AL45" s="430"/>
      <c r="AM45" s="431"/>
      <c r="AN45" s="5">
        <f t="shared" si="82"/>
        <v>1</v>
      </c>
      <c r="AO45" s="367">
        <f t="shared" si="83"/>
        <v>14</v>
      </c>
      <c r="AP45" s="368">
        <f t="shared" si="84"/>
        <v>1</v>
      </c>
      <c r="AQ45" s="367">
        <f t="shared" si="85"/>
        <v>14</v>
      </c>
      <c r="AR45" s="368">
        <f t="shared" si="89"/>
        <v>3</v>
      </c>
      <c r="AS45" s="7">
        <f t="shared" si="86"/>
        <v>2</v>
      </c>
      <c r="AT45" s="236"/>
      <c r="AU45" s="235"/>
    </row>
    <row r="46" spans="1:47" ht="15.75" customHeight="1" x14ac:dyDescent="0.25">
      <c r="A46" s="426"/>
      <c r="B46" s="42" t="s">
        <v>19</v>
      </c>
      <c r="C46" s="222" t="s">
        <v>32</v>
      </c>
      <c r="D46" s="427"/>
      <c r="E46" s="428" t="str">
        <f t="shared" si="100"/>
        <v/>
      </c>
      <c r="F46" s="427"/>
      <c r="G46" s="428" t="str">
        <f t="shared" si="101"/>
        <v/>
      </c>
      <c r="H46" s="427"/>
      <c r="I46" s="429"/>
      <c r="J46" s="241"/>
      <c r="K46" s="428" t="str">
        <f t="shared" si="90"/>
        <v/>
      </c>
      <c r="L46" s="430"/>
      <c r="M46" s="428" t="str">
        <f t="shared" si="91"/>
        <v/>
      </c>
      <c r="N46" s="430"/>
      <c r="O46" s="431"/>
      <c r="P46" s="430"/>
      <c r="Q46" s="428" t="str">
        <f t="shared" si="92"/>
        <v/>
      </c>
      <c r="R46" s="430"/>
      <c r="S46" s="428" t="str">
        <f t="shared" si="93"/>
        <v/>
      </c>
      <c r="T46" s="430"/>
      <c r="U46" s="432"/>
      <c r="V46" s="241"/>
      <c r="W46" s="428" t="str">
        <f t="shared" si="94"/>
        <v/>
      </c>
      <c r="X46" s="430"/>
      <c r="Y46" s="428" t="str">
        <f t="shared" si="95"/>
        <v/>
      </c>
      <c r="Z46" s="430"/>
      <c r="AA46" s="431"/>
      <c r="AB46" s="430"/>
      <c r="AC46" s="428" t="str">
        <f t="shared" si="96"/>
        <v/>
      </c>
      <c r="AD46" s="430"/>
      <c r="AE46" s="428" t="str">
        <f t="shared" si="97"/>
        <v/>
      </c>
      <c r="AF46" s="430"/>
      <c r="AG46" s="432"/>
      <c r="AH46" s="241">
        <v>1</v>
      </c>
      <c r="AI46" s="428">
        <f t="shared" si="98"/>
        <v>14</v>
      </c>
      <c r="AJ46" s="430">
        <v>1</v>
      </c>
      <c r="AK46" s="428">
        <f t="shared" si="99"/>
        <v>14</v>
      </c>
      <c r="AL46" s="430">
        <v>3</v>
      </c>
      <c r="AM46" s="431" t="s">
        <v>126</v>
      </c>
      <c r="AN46" s="5">
        <f t="shared" si="82"/>
        <v>1</v>
      </c>
      <c r="AO46" s="367">
        <f t="shared" si="83"/>
        <v>14</v>
      </c>
      <c r="AP46" s="368">
        <f t="shared" si="84"/>
        <v>1</v>
      </c>
      <c r="AQ46" s="367">
        <f t="shared" si="85"/>
        <v>14</v>
      </c>
      <c r="AR46" s="368">
        <f t="shared" si="89"/>
        <v>3</v>
      </c>
      <c r="AS46" s="7">
        <f t="shared" si="86"/>
        <v>2</v>
      </c>
      <c r="AT46" s="193"/>
      <c r="AU46" s="182"/>
    </row>
    <row r="47" spans="1:47" ht="15.75" customHeight="1" x14ac:dyDescent="0.25">
      <c r="A47" s="433"/>
      <c r="B47" s="42"/>
      <c r="C47" s="339"/>
      <c r="D47" s="434"/>
      <c r="E47" s="428" t="str">
        <f t="shared" ref="E47" si="102">IF(D47*14=0,"",D47*14)</f>
        <v/>
      </c>
      <c r="F47" s="427"/>
      <c r="G47" s="428" t="str">
        <f t="shared" ref="G47" si="103">IF(F47*14=0,"",F47*14)</f>
        <v/>
      </c>
      <c r="H47" s="434"/>
      <c r="I47" s="435"/>
      <c r="J47" s="241"/>
      <c r="K47" s="428" t="str">
        <f>IF(J47*14=0,"",J47*14)</f>
        <v/>
      </c>
      <c r="L47" s="430"/>
      <c r="M47" s="428" t="str">
        <f>IF(L47*14=0,"",L47*14)</f>
        <v/>
      </c>
      <c r="N47" s="430"/>
      <c r="O47" s="431"/>
      <c r="P47" s="430"/>
      <c r="Q47" s="428" t="str">
        <f>IF(P47*14=0,"",P47*14)</f>
        <v/>
      </c>
      <c r="R47" s="430"/>
      <c r="S47" s="428" t="str">
        <f>IF(R47*14=0,"",R47*14)</f>
        <v/>
      </c>
      <c r="T47" s="430"/>
      <c r="U47" s="432"/>
      <c r="V47" s="241"/>
      <c r="W47" s="428" t="str">
        <f>IF(V47*14=0,"",V47*14)</f>
        <v/>
      </c>
      <c r="X47" s="430"/>
      <c r="Y47" s="428" t="str">
        <f>IF(X47*14=0,"",X47*14)</f>
        <v/>
      </c>
      <c r="Z47" s="430"/>
      <c r="AA47" s="431"/>
      <c r="AB47" s="430"/>
      <c r="AC47" s="428" t="str">
        <f>IF(AB47*14=0,"",AB47*14)</f>
        <v/>
      </c>
      <c r="AD47" s="430"/>
      <c r="AE47" s="428" t="str">
        <f>IF(AD47*14=0,"",AD47*14)</f>
        <v/>
      </c>
      <c r="AF47" s="430"/>
      <c r="AG47" s="432"/>
      <c r="AH47" s="241"/>
      <c r="AI47" s="428" t="str">
        <f>IF(AH47*14=0,"",AH47*14)</f>
        <v/>
      </c>
      <c r="AJ47" s="430"/>
      <c r="AK47" s="428" t="str">
        <f>IF(AJ47*14=0,"",AJ47*14)</f>
        <v/>
      </c>
      <c r="AL47" s="430"/>
      <c r="AM47" s="431"/>
      <c r="AN47" s="5" t="str">
        <f>IF(D47+J47+P47+V47+AB47+AH47=0,"",D47+J47+P47+V47+AB47+AH47)</f>
        <v/>
      </c>
      <c r="AO47" s="367" t="str">
        <f>IF((D47+J47+P47+V47+AB47+AH47)*14=0,"",(D47+J47+P47+V47+AB47+AH47)*14)</f>
        <v/>
      </c>
      <c r="AP47" s="368" t="str">
        <f>IF(F47+L47+R47+X47+AD47+AJ47=0,"",F47+L47+R47+X47+AD47+AJ47)</f>
        <v/>
      </c>
      <c r="AQ47" s="367" t="str">
        <f>IF((L47+F47+R47+X47+AD47+AJ47)*14=0,"",(L47+F47+R47+X47+AD47+AJ47)*14)</f>
        <v/>
      </c>
      <c r="AR47" s="368" t="str">
        <f>IF(N47+H47+T47+Z47+AF47+AL47=0,"",N47+H47+T47+Z47+AF47+AL47)</f>
        <v/>
      </c>
      <c r="AS47" s="7" t="str">
        <f>IF(D47+F47+L47+J47+P47+R47+V47+X47+AB47+AD47+AH47+AJ47=0,"",D47+F47+L47+J47+P47+R47+V47+X47+AB47+AD47+AH47+AJ47)</f>
        <v/>
      </c>
      <c r="AT47" s="332"/>
      <c r="AU47" s="333"/>
    </row>
    <row r="48" spans="1:47" s="49" customFormat="1" ht="15.75" customHeight="1" thickBot="1" x14ac:dyDescent="0.3">
      <c r="A48" s="426"/>
      <c r="B48" s="42"/>
      <c r="C48" s="221"/>
      <c r="D48" s="427"/>
      <c r="E48" s="428" t="str">
        <f>IF(D48*14=0,"",D48*14)</f>
        <v/>
      </c>
      <c r="F48" s="427"/>
      <c r="G48" s="428" t="str">
        <f>IF(F48*14=0,"",F48*14)</f>
        <v/>
      </c>
      <c r="H48" s="427"/>
      <c r="I48" s="429"/>
      <c r="J48" s="241"/>
      <c r="K48" s="428" t="str">
        <f>IF(J48*14=0,"",J48*14)</f>
        <v/>
      </c>
      <c r="L48" s="430"/>
      <c r="M48" s="428" t="str">
        <f>IF(L48*14=0,"",L48*14)</f>
        <v/>
      </c>
      <c r="N48" s="430"/>
      <c r="O48" s="431"/>
      <c r="P48" s="430"/>
      <c r="Q48" s="428" t="str">
        <f>IF(P48*14=0,"",P48*14)</f>
        <v/>
      </c>
      <c r="R48" s="430"/>
      <c r="S48" s="428" t="str">
        <f>IF(R48*14=0,"",R48*14)</f>
        <v/>
      </c>
      <c r="T48" s="430"/>
      <c r="U48" s="432"/>
      <c r="V48" s="241"/>
      <c r="W48" s="428" t="str">
        <f>IF(V48*14=0,"",V48*14)</f>
        <v/>
      </c>
      <c r="X48" s="430"/>
      <c r="Y48" s="428" t="str">
        <f>IF(X48*14=0,"",X48*14)</f>
        <v/>
      </c>
      <c r="Z48" s="430"/>
      <c r="AA48" s="431"/>
      <c r="AB48" s="430"/>
      <c r="AC48" s="428" t="str">
        <f>IF(AB48*14=0,"",AB48*14)</f>
        <v/>
      </c>
      <c r="AD48" s="430"/>
      <c r="AE48" s="428" t="str">
        <f>IF(AD48*14=0,"",AD48*14)</f>
        <v/>
      </c>
      <c r="AF48" s="430"/>
      <c r="AG48" s="432"/>
      <c r="AH48" s="241"/>
      <c r="AI48" s="428" t="str">
        <f>IF(AH48*14=0,"",AH48*14)</f>
        <v/>
      </c>
      <c r="AJ48" s="430"/>
      <c r="AK48" s="428" t="str">
        <f>IF(AJ48*14=0,"",AJ48*14)</f>
        <v/>
      </c>
      <c r="AL48" s="430"/>
      <c r="AM48" s="431"/>
      <c r="AN48" s="5" t="str">
        <f>IF(D48+J48+P48+V48+AB48+AH48=0,"",D48+J48+P48+V48+AB48+AH48)</f>
        <v/>
      </c>
      <c r="AO48" s="367" t="str">
        <f>IF((D48+J48+P48+V48+AB48+AH48)*14=0,"",(D48+J48+P48+V48+AB48+AH48)*14)</f>
        <v/>
      </c>
      <c r="AP48" s="368" t="str">
        <f>IF(F48+L48+R48+X48+AD48+AJ48=0,"",F48+L48+R48+X48+AD48+AJ48)</f>
        <v/>
      </c>
      <c r="AQ48" s="367" t="str">
        <f>IF((L48+F48+R48+X48+AD48+AJ48)*14=0,"",(L48+F48+R48+X48+AD48+AJ48)*14)</f>
        <v/>
      </c>
      <c r="AR48" s="368" t="str">
        <f>IF(N48+H48+T48+Z48+AF48+AL48=0,"",N48+H48+T48+Z48+AF48+AL48)</f>
        <v/>
      </c>
      <c r="AS48" s="7" t="str">
        <f>IF(D48+F48+L48+J48+P48+R48+V48+X48+AB48+AD48+AH48+AJ48=0,"",D48+F48+L48+J48+P48+R48+V48+X48+AB48+AD48+AH48+AJ48)</f>
        <v/>
      </c>
      <c r="AT48" s="192"/>
      <c r="AU48" s="181"/>
    </row>
    <row r="49" spans="1:47" s="3" customFormat="1" ht="27" customHeight="1" thickBot="1" x14ac:dyDescent="0.35">
      <c r="A49" s="436"/>
      <c r="B49" s="8"/>
      <c r="C49" s="186" t="s">
        <v>53</v>
      </c>
      <c r="D49" s="62">
        <f>SUM(D10:D48)</f>
        <v>11</v>
      </c>
      <c r="E49" s="62">
        <f>SUM(E10:E48)</f>
        <v>236</v>
      </c>
      <c r="F49" s="62">
        <f>SUM(F10:F48)</f>
        <v>11</v>
      </c>
      <c r="G49" s="62">
        <f>SUM(G10:G48)</f>
        <v>390</v>
      </c>
      <c r="H49" s="62">
        <f>SUM(H10:H48)</f>
        <v>38</v>
      </c>
      <c r="I49" s="189" t="s">
        <v>17</v>
      </c>
      <c r="J49" s="62">
        <f>SUM(J10:J48)</f>
        <v>10</v>
      </c>
      <c r="K49" s="62">
        <f>SUM(K10:K48)</f>
        <v>140</v>
      </c>
      <c r="L49" s="62">
        <f>SUM(L10:L48)</f>
        <v>13</v>
      </c>
      <c r="M49" s="62">
        <f>SUM(M10:M48)</f>
        <v>182</v>
      </c>
      <c r="N49" s="62">
        <f>SUM(N10:N48)</f>
        <v>26</v>
      </c>
      <c r="O49" s="189" t="s">
        <v>17</v>
      </c>
      <c r="P49" s="62">
        <f>SUM(P10:P48)</f>
        <v>10</v>
      </c>
      <c r="Q49" s="62">
        <f>SUM(Q10:Q48)</f>
        <v>140</v>
      </c>
      <c r="R49" s="62">
        <f>SUM(R10:R48)</f>
        <v>14</v>
      </c>
      <c r="S49" s="62">
        <f>SUM(S10:S48)</f>
        <v>196</v>
      </c>
      <c r="T49" s="62">
        <f>SUM(T10:T48)</f>
        <v>26</v>
      </c>
      <c r="U49" s="189" t="s">
        <v>17</v>
      </c>
      <c r="V49" s="62">
        <f>SUM(V10:V48)</f>
        <v>3</v>
      </c>
      <c r="W49" s="62">
        <f>SUM(W10:W48)</f>
        <v>42</v>
      </c>
      <c r="X49" s="62">
        <f>SUM(X10:X48)</f>
        <v>5</v>
      </c>
      <c r="Y49" s="62">
        <f>SUM(Y1:Y48)</f>
        <v>70</v>
      </c>
      <c r="Z49" s="62">
        <f>SUM(Z10:Z48)</f>
        <v>7</v>
      </c>
      <c r="AA49" s="189" t="s">
        <v>17</v>
      </c>
      <c r="AB49" s="62">
        <f>SUM(AB10:AB48)</f>
        <v>1</v>
      </c>
      <c r="AC49" s="62">
        <f>SUM(AC10:AC48)</f>
        <v>14</v>
      </c>
      <c r="AD49" s="62">
        <f>SUM(AD10:AD48)</f>
        <v>1</v>
      </c>
      <c r="AE49" s="62">
        <f>SUM(AE10:AE48)</f>
        <v>14</v>
      </c>
      <c r="AF49" s="62">
        <f>SUM(AF10:AF48)</f>
        <v>3</v>
      </c>
      <c r="AG49" s="189" t="s">
        <v>17</v>
      </c>
      <c r="AH49" s="62">
        <f>SUM(AH10:AH48)</f>
        <v>2</v>
      </c>
      <c r="AI49" s="62">
        <f>SUM(AI10:AI48)</f>
        <v>28</v>
      </c>
      <c r="AJ49" s="62">
        <f>SUM(AJ10:AJ48)</f>
        <v>6</v>
      </c>
      <c r="AK49" s="62">
        <f>SUM(AK10:AK48)</f>
        <v>84</v>
      </c>
      <c r="AL49" s="62">
        <f>SUM(AL10:AL48)</f>
        <v>10</v>
      </c>
      <c r="AM49" s="189" t="s">
        <v>17</v>
      </c>
      <c r="AN49" s="62">
        <f t="shared" ref="AN49:AS49" si="104">SUM(AN10:AN48)</f>
        <v>37</v>
      </c>
      <c r="AO49" s="62">
        <f t="shared" si="104"/>
        <v>518</v>
      </c>
      <c r="AP49" s="62">
        <f t="shared" si="104"/>
        <v>50</v>
      </c>
      <c r="AQ49" s="62">
        <f t="shared" si="104"/>
        <v>700</v>
      </c>
      <c r="AR49" s="62">
        <f t="shared" si="104"/>
        <v>102</v>
      </c>
      <c r="AS49" s="198">
        <f t="shared" si="104"/>
        <v>87</v>
      </c>
      <c r="AT49" s="20"/>
      <c r="AU49" s="20"/>
    </row>
    <row r="50" spans="1:47" ht="15.75" customHeight="1" x14ac:dyDescent="0.3">
      <c r="A50" s="437"/>
      <c r="B50" s="9"/>
      <c r="C50" s="10" t="s">
        <v>16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487"/>
      <c r="Q50" s="487"/>
      <c r="R50" s="487"/>
      <c r="S50" s="487"/>
      <c r="T50" s="487"/>
      <c r="U50" s="487"/>
      <c r="V50" s="487"/>
      <c r="W50" s="487"/>
      <c r="X50" s="487"/>
      <c r="Y50" s="487"/>
      <c r="Z50" s="487"/>
      <c r="AA50" s="487"/>
      <c r="AB50" s="487"/>
      <c r="AC50" s="487"/>
      <c r="AD50" s="487"/>
      <c r="AE50" s="487"/>
      <c r="AF50" s="487"/>
      <c r="AG50" s="487"/>
      <c r="AH50" s="487"/>
      <c r="AI50" s="487"/>
      <c r="AJ50" s="487"/>
      <c r="AK50" s="487"/>
      <c r="AL50" s="487"/>
      <c r="AM50" s="487"/>
      <c r="AN50" s="63"/>
      <c r="AO50" s="64"/>
      <c r="AP50" s="64"/>
      <c r="AQ50" s="64"/>
      <c r="AR50" s="64"/>
      <c r="AS50" s="65"/>
    </row>
    <row r="51" spans="1:47" s="86" customFormat="1" ht="15.75" customHeight="1" x14ac:dyDescent="0.25">
      <c r="A51" s="421" t="s">
        <v>191</v>
      </c>
      <c r="B51" s="248" t="s">
        <v>44</v>
      </c>
      <c r="C51" s="243" t="s">
        <v>93</v>
      </c>
      <c r="D51" s="422"/>
      <c r="E51" s="423" t="str">
        <f t="shared" ref="E51:E55" si="105">IF(D51*14=0,"",D51*14)</f>
        <v/>
      </c>
      <c r="F51" s="422">
        <v>2</v>
      </c>
      <c r="G51" s="423">
        <f t="shared" ref="G51:G55" si="106">IF(F51*14=0,"",F51*14)</f>
        <v>28</v>
      </c>
      <c r="H51" s="422" t="s">
        <v>17</v>
      </c>
      <c r="I51" s="424" t="s">
        <v>99</v>
      </c>
      <c r="J51" s="247"/>
      <c r="K51" s="423" t="str">
        <f t="shared" ref="K51:K55" si="107">IF(J51*14=0,"",J51*14)</f>
        <v/>
      </c>
      <c r="L51" s="422"/>
      <c r="M51" s="423" t="str">
        <f t="shared" ref="M51:M55" si="108">IF(L51*14=0,"",L51*14)</f>
        <v/>
      </c>
      <c r="N51" s="422" t="s">
        <v>17</v>
      </c>
      <c r="O51" s="425"/>
      <c r="P51" s="422"/>
      <c r="Q51" s="423" t="str">
        <f t="shared" ref="Q51:Q55" si="109">IF(P51*14=0,"",P51*14)</f>
        <v/>
      </c>
      <c r="R51" s="422"/>
      <c r="S51" s="423" t="str">
        <f t="shared" ref="S51:S55" si="110">IF(R51*14=0,"",R51*14)</f>
        <v/>
      </c>
      <c r="T51" s="422" t="s">
        <v>17</v>
      </c>
      <c r="U51" s="424"/>
      <c r="V51" s="247"/>
      <c r="W51" s="423" t="str">
        <f t="shared" ref="W51:W55" si="111">IF(V51*14=0,"",V51*14)</f>
        <v/>
      </c>
      <c r="X51" s="422"/>
      <c r="Y51" s="423" t="str">
        <f t="shared" ref="Y51:Y55" si="112">IF(X51*14=0,"",X51*14)</f>
        <v/>
      </c>
      <c r="Z51" s="422" t="s">
        <v>17</v>
      </c>
      <c r="AA51" s="425"/>
      <c r="AB51" s="422"/>
      <c r="AC51" s="423" t="str">
        <f t="shared" ref="AC51:AC55" si="113">IF(AB51*14=0,"",AB51*14)</f>
        <v/>
      </c>
      <c r="AD51" s="422"/>
      <c r="AE51" s="423" t="str">
        <f t="shared" ref="AE51:AE55" si="114">IF(AD51*14=0,"",AD51*14)</f>
        <v/>
      </c>
      <c r="AF51" s="422" t="s">
        <v>17</v>
      </c>
      <c r="AG51" s="424"/>
      <c r="AH51" s="247"/>
      <c r="AI51" s="423" t="str">
        <f t="shared" ref="AI51:AI55" si="115">IF(AH51*14=0,"",AH51*14)</f>
        <v/>
      </c>
      <c r="AJ51" s="422"/>
      <c r="AK51" s="423" t="str">
        <f t="shared" ref="AK51:AK55" si="116">IF(AJ51*14=0,"",AJ51*14)</f>
        <v/>
      </c>
      <c r="AL51" s="422" t="s">
        <v>17</v>
      </c>
      <c r="AM51" s="425"/>
      <c r="AN51" s="5"/>
      <c r="AO51" s="367" t="str">
        <f t="shared" ref="AO51:AO58" si="117">IF((D51+J51+P51+V51+AB51+AH51)*14=0,"",(D51+J51+P51+V51+AB51+AH51)*14)</f>
        <v/>
      </c>
      <c r="AP51" s="368"/>
      <c r="AQ51" s="367">
        <f t="shared" ref="AQ51:AQ58" si="118">IF((L51+F51+R51+X51+AD51+AJ51)*14=0,"",(L51+F51+R51+X51+AD51+AJ51)*14)</f>
        <v>28</v>
      </c>
      <c r="AR51" s="438" t="s">
        <v>17</v>
      </c>
      <c r="AS51" s="7">
        <f t="shared" ref="AS51:AS58" si="119">IF(D51+F51+L51+J51+P51+R51+V51+X51+AB51+AD51+AH51+AJ51=0,"",D51+F51+L51+J51+P51+R51+V51+X51+AB51+AD51+AH51+AJ51)</f>
        <v>2</v>
      </c>
      <c r="AT51" s="236" t="s">
        <v>229</v>
      </c>
      <c r="AU51" s="235" t="s">
        <v>230</v>
      </c>
    </row>
    <row r="52" spans="1:47" s="86" customFormat="1" ht="15.75" customHeight="1" x14ac:dyDescent="0.25">
      <c r="A52" s="421" t="s">
        <v>192</v>
      </c>
      <c r="B52" s="248" t="s">
        <v>44</v>
      </c>
      <c r="C52" s="243" t="s">
        <v>94</v>
      </c>
      <c r="D52" s="422"/>
      <c r="E52" s="423" t="str">
        <f t="shared" si="105"/>
        <v/>
      </c>
      <c r="F52" s="422"/>
      <c r="G52" s="423" t="str">
        <f t="shared" si="106"/>
        <v/>
      </c>
      <c r="H52" s="422" t="s">
        <v>17</v>
      </c>
      <c r="I52" s="424"/>
      <c r="J52" s="247"/>
      <c r="K52" s="423" t="str">
        <f t="shared" si="107"/>
        <v/>
      </c>
      <c r="L52" s="422">
        <v>2</v>
      </c>
      <c r="M52" s="423">
        <f t="shared" si="108"/>
        <v>28</v>
      </c>
      <c r="N52" s="422" t="s">
        <v>17</v>
      </c>
      <c r="O52" s="425" t="s">
        <v>99</v>
      </c>
      <c r="P52" s="422"/>
      <c r="Q52" s="423" t="str">
        <f t="shared" si="109"/>
        <v/>
      </c>
      <c r="R52" s="422"/>
      <c r="S52" s="423" t="str">
        <f t="shared" si="110"/>
        <v/>
      </c>
      <c r="T52" s="422" t="s">
        <v>17</v>
      </c>
      <c r="U52" s="424"/>
      <c r="V52" s="247"/>
      <c r="W52" s="423" t="str">
        <f t="shared" si="111"/>
        <v/>
      </c>
      <c r="X52" s="422"/>
      <c r="Y52" s="423" t="str">
        <f t="shared" si="112"/>
        <v/>
      </c>
      <c r="Z52" s="422" t="s">
        <v>17</v>
      </c>
      <c r="AA52" s="425"/>
      <c r="AB52" s="422"/>
      <c r="AC52" s="423" t="str">
        <f t="shared" si="113"/>
        <v/>
      </c>
      <c r="AD52" s="422"/>
      <c r="AE52" s="423" t="str">
        <f t="shared" si="114"/>
        <v/>
      </c>
      <c r="AF52" s="422" t="s">
        <v>17</v>
      </c>
      <c r="AG52" s="424"/>
      <c r="AH52" s="247"/>
      <c r="AI52" s="423" t="str">
        <f t="shared" si="115"/>
        <v/>
      </c>
      <c r="AJ52" s="422"/>
      <c r="AK52" s="423" t="str">
        <f t="shared" si="116"/>
        <v/>
      </c>
      <c r="AL52" s="422" t="s">
        <v>17</v>
      </c>
      <c r="AM52" s="425"/>
      <c r="AN52" s="5"/>
      <c r="AO52" s="367" t="str">
        <f t="shared" si="117"/>
        <v/>
      </c>
      <c r="AP52" s="368"/>
      <c r="AQ52" s="367">
        <f t="shared" si="118"/>
        <v>28</v>
      </c>
      <c r="AR52" s="438" t="s">
        <v>17</v>
      </c>
      <c r="AS52" s="7">
        <f t="shared" si="119"/>
        <v>2</v>
      </c>
      <c r="AT52" s="236" t="s">
        <v>229</v>
      </c>
      <c r="AU52" s="235" t="s">
        <v>230</v>
      </c>
    </row>
    <row r="53" spans="1:47" s="86" customFormat="1" ht="15.75" customHeight="1" x14ac:dyDescent="0.25">
      <c r="A53" s="421" t="s">
        <v>193</v>
      </c>
      <c r="B53" s="248" t="s">
        <v>44</v>
      </c>
      <c r="C53" s="243" t="s">
        <v>95</v>
      </c>
      <c r="D53" s="422"/>
      <c r="E53" s="423" t="str">
        <f t="shared" si="105"/>
        <v/>
      </c>
      <c r="F53" s="422"/>
      <c r="G53" s="423" t="str">
        <f t="shared" si="106"/>
        <v/>
      </c>
      <c r="H53" s="422" t="s">
        <v>17</v>
      </c>
      <c r="I53" s="424"/>
      <c r="J53" s="247"/>
      <c r="K53" s="423" t="str">
        <f t="shared" si="107"/>
        <v/>
      </c>
      <c r="L53" s="422"/>
      <c r="M53" s="423" t="str">
        <f t="shared" si="108"/>
        <v/>
      </c>
      <c r="N53" s="422" t="s">
        <v>17</v>
      </c>
      <c r="O53" s="425"/>
      <c r="P53" s="422"/>
      <c r="Q53" s="423" t="str">
        <f t="shared" si="109"/>
        <v/>
      </c>
      <c r="R53" s="422">
        <v>2</v>
      </c>
      <c r="S53" s="423">
        <f t="shared" si="110"/>
        <v>28</v>
      </c>
      <c r="T53" s="422" t="s">
        <v>17</v>
      </c>
      <c r="U53" s="424" t="s">
        <v>99</v>
      </c>
      <c r="V53" s="247"/>
      <c r="W53" s="423" t="str">
        <f t="shared" si="111"/>
        <v/>
      </c>
      <c r="X53" s="422"/>
      <c r="Y53" s="423" t="str">
        <f t="shared" si="112"/>
        <v/>
      </c>
      <c r="Z53" s="422" t="s">
        <v>17</v>
      </c>
      <c r="AA53" s="425"/>
      <c r="AB53" s="422"/>
      <c r="AC53" s="423" t="str">
        <f t="shared" si="113"/>
        <v/>
      </c>
      <c r="AD53" s="422"/>
      <c r="AE53" s="423" t="str">
        <f t="shared" si="114"/>
        <v/>
      </c>
      <c r="AF53" s="422" t="s">
        <v>17</v>
      </c>
      <c r="AG53" s="424"/>
      <c r="AH53" s="247"/>
      <c r="AI53" s="423" t="str">
        <f t="shared" si="115"/>
        <v/>
      </c>
      <c r="AJ53" s="422"/>
      <c r="AK53" s="423" t="str">
        <f t="shared" si="116"/>
        <v/>
      </c>
      <c r="AL53" s="422" t="s">
        <v>17</v>
      </c>
      <c r="AM53" s="425"/>
      <c r="AN53" s="5"/>
      <c r="AO53" s="367" t="str">
        <f t="shared" si="117"/>
        <v/>
      </c>
      <c r="AP53" s="368"/>
      <c r="AQ53" s="367">
        <f t="shared" si="118"/>
        <v>28</v>
      </c>
      <c r="AR53" s="438" t="s">
        <v>17</v>
      </c>
      <c r="AS53" s="7">
        <f t="shared" si="119"/>
        <v>2</v>
      </c>
      <c r="AT53" s="236" t="s">
        <v>229</v>
      </c>
      <c r="AU53" s="235" t="s">
        <v>230</v>
      </c>
    </row>
    <row r="54" spans="1:47" s="86" customFormat="1" ht="15.75" customHeight="1" x14ac:dyDescent="0.25">
      <c r="A54" s="421" t="s">
        <v>194</v>
      </c>
      <c r="B54" s="248" t="s">
        <v>44</v>
      </c>
      <c r="C54" s="243" t="s">
        <v>96</v>
      </c>
      <c r="D54" s="422"/>
      <c r="E54" s="423" t="str">
        <f t="shared" si="105"/>
        <v/>
      </c>
      <c r="F54" s="422"/>
      <c r="G54" s="423" t="str">
        <f t="shared" si="106"/>
        <v/>
      </c>
      <c r="H54" s="422" t="s">
        <v>17</v>
      </c>
      <c r="I54" s="424"/>
      <c r="J54" s="247"/>
      <c r="K54" s="423" t="str">
        <f t="shared" si="107"/>
        <v/>
      </c>
      <c r="L54" s="422"/>
      <c r="M54" s="423" t="str">
        <f t="shared" si="108"/>
        <v/>
      </c>
      <c r="N54" s="422" t="s">
        <v>17</v>
      </c>
      <c r="O54" s="425"/>
      <c r="P54" s="422"/>
      <c r="Q54" s="423" t="str">
        <f t="shared" si="109"/>
        <v/>
      </c>
      <c r="R54" s="422"/>
      <c r="S54" s="423" t="str">
        <f t="shared" si="110"/>
        <v/>
      </c>
      <c r="T54" s="422" t="s">
        <v>17</v>
      </c>
      <c r="U54" s="424"/>
      <c r="V54" s="247"/>
      <c r="W54" s="423" t="str">
        <f t="shared" si="111"/>
        <v/>
      </c>
      <c r="X54" s="422">
        <v>2</v>
      </c>
      <c r="Y54" s="423">
        <f t="shared" si="112"/>
        <v>28</v>
      </c>
      <c r="Z54" s="422" t="s">
        <v>17</v>
      </c>
      <c r="AA54" s="425" t="s">
        <v>99</v>
      </c>
      <c r="AB54" s="422"/>
      <c r="AC54" s="423" t="str">
        <f t="shared" si="113"/>
        <v/>
      </c>
      <c r="AD54" s="422"/>
      <c r="AE54" s="423" t="str">
        <f t="shared" si="114"/>
        <v/>
      </c>
      <c r="AF54" s="422" t="s">
        <v>17</v>
      </c>
      <c r="AG54" s="424"/>
      <c r="AH54" s="247"/>
      <c r="AI54" s="423" t="str">
        <f t="shared" si="115"/>
        <v/>
      </c>
      <c r="AJ54" s="422"/>
      <c r="AK54" s="423" t="str">
        <f t="shared" si="116"/>
        <v/>
      </c>
      <c r="AL54" s="422" t="s">
        <v>17</v>
      </c>
      <c r="AM54" s="425"/>
      <c r="AN54" s="5"/>
      <c r="AO54" s="367" t="str">
        <f t="shared" si="117"/>
        <v/>
      </c>
      <c r="AP54" s="368"/>
      <c r="AQ54" s="367">
        <f t="shared" si="118"/>
        <v>28</v>
      </c>
      <c r="AR54" s="438" t="s">
        <v>17</v>
      </c>
      <c r="AS54" s="7">
        <f t="shared" si="119"/>
        <v>2</v>
      </c>
      <c r="AT54" s="236" t="s">
        <v>229</v>
      </c>
      <c r="AU54" s="235" t="s">
        <v>230</v>
      </c>
    </row>
    <row r="55" spans="1:47" s="86" customFormat="1" ht="15.75" customHeight="1" x14ac:dyDescent="0.25">
      <c r="A55" s="421" t="s">
        <v>195</v>
      </c>
      <c r="B55" s="248" t="s">
        <v>44</v>
      </c>
      <c r="C55" s="243" t="s">
        <v>97</v>
      </c>
      <c r="D55" s="422"/>
      <c r="E55" s="423" t="str">
        <f t="shared" si="105"/>
        <v/>
      </c>
      <c r="F55" s="422"/>
      <c r="G55" s="423" t="str">
        <f t="shared" si="106"/>
        <v/>
      </c>
      <c r="H55" s="422" t="s">
        <v>17</v>
      </c>
      <c r="I55" s="424"/>
      <c r="J55" s="247"/>
      <c r="K55" s="423" t="str">
        <f t="shared" si="107"/>
        <v/>
      </c>
      <c r="L55" s="422"/>
      <c r="M55" s="423" t="str">
        <f t="shared" si="108"/>
        <v/>
      </c>
      <c r="N55" s="422" t="s">
        <v>17</v>
      </c>
      <c r="O55" s="425"/>
      <c r="P55" s="422"/>
      <c r="Q55" s="423" t="str">
        <f t="shared" si="109"/>
        <v/>
      </c>
      <c r="R55" s="422"/>
      <c r="S55" s="423" t="str">
        <f t="shared" si="110"/>
        <v/>
      </c>
      <c r="T55" s="422" t="s">
        <v>17</v>
      </c>
      <c r="U55" s="424"/>
      <c r="V55" s="247"/>
      <c r="W55" s="423" t="str">
        <f t="shared" si="111"/>
        <v/>
      </c>
      <c r="X55" s="422"/>
      <c r="Y55" s="423" t="str">
        <f t="shared" si="112"/>
        <v/>
      </c>
      <c r="Z55" s="422" t="s">
        <v>17</v>
      </c>
      <c r="AA55" s="425"/>
      <c r="AB55" s="422"/>
      <c r="AC55" s="423" t="str">
        <f t="shared" si="113"/>
        <v/>
      </c>
      <c r="AD55" s="422">
        <v>2</v>
      </c>
      <c r="AE55" s="423">
        <f t="shared" si="114"/>
        <v>28</v>
      </c>
      <c r="AF55" s="422" t="s">
        <v>17</v>
      </c>
      <c r="AG55" s="424" t="s">
        <v>99</v>
      </c>
      <c r="AH55" s="247"/>
      <c r="AI55" s="423" t="str">
        <f t="shared" si="115"/>
        <v/>
      </c>
      <c r="AJ55" s="422"/>
      <c r="AK55" s="423" t="str">
        <f t="shared" si="116"/>
        <v/>
      </c>
      <c r="AL55" s="422" t="s">
        <v>17</v>
      </c>
      <c r="AM55" s="425"/>
      <c r="AN55" s="5"/>
      <c r="AO55" s="367" t="str">
        <f t="shared" si="117"/>
        <v/>
      </c>
      <c r="AP55" s="368"/>
      <c r="AQ55" s="367">
        <f t="shared" si="118"/>
        <v>28</v>
      </c>
      <c r="AR55" s="438" t="s">
        <v>17</v>
      </c>
      <c r="AS55" s="7">
        <f t="shared" si="119"/>
        <v>2</v>
      </c>
      <c r="AT55" s="236" t="s">
        <v>229</v>
      </c>
      <c r="AU55" s="235" t="s">
        <v>230</v>
      </c>
    </row>
    <row r="56" spans="1:47" s="86" customFormat="1" ht="15.75" customHeight="1" x14ac:dyDescent="0.25">
      <c r="A56" s="421" t="s">
        <v>196</v>
      </c>
      <c r="B56" s="248" t="s">
        <v>44</v>
      </c>
      <c r="C56" s="243" t="s">
        <v>98</v>
      </c>
      <c r="D56" s="422"/>
      <c r="E56" s="423" t="str">
        <f t="shared" ref="E56" si="120">IF(D56*14=0,"",D56*14)</f>
        <v/>
      </c>
      <c r="F56" s="422"/>
      <c r="G56" s="423" t="str">
        <f t="shared" ref="G56" si="121">IF(F56*14=0,"",F56*14)</f>
        <v/>
      </c>
      <c r="H56" s="422" t="s">
        <v>17</v>
      </c>
      <c r="I56" s="424"/>
      <c r="J56" s="247"/>
      <c r="K56" s="423" t="str">
        <f t="shared" ref="K56" si="122">IF(J56*14=0,"",J56*14)</f>
        <v/>
      </c>
      <c r="L56" s="422"/>
      <c r="M56" s="423" t="str">
        <f t="shared" ref="M56" si="123">IF(L56*14=0,"",L56*14)</f>
        <v/>
      </c>
      <c r="N56" s="422" t="s">
        <v>17</v>
      </c>
      <c r="O56" s="425"/>
      <c r="P56" s="422"/>
      <c r="Q56" s="423" t="str">
        <f t="shared" ref="Q56" si="124">IF(P56*14=0,"",P56*14)</f>
        <v/>
      </c>
      <c r="R56" s="422"/>
      <c r="S56" s="423" t="str">
        <f t="shared" ref="S56" si="125">IF(R56*14=0,"",R56*14)</f>
        <v/>
      </c>
      <c r="T56" s="422" t="s">
        <v>17</v>
      </c>
      <c r="U56" s="424"/>
      <c r="V56" s="247"/>
      <c r="W56" s="423" t="str">
        <f t="shared" ref="W56" si="126">IF(V56*14=0,"",V56*14)</f>
        <v/>
      </c>
      <c r="X56" s="422"/>
      <c r="Y56" s="423" t="str">
        <f t="shared" ref="Y56" si="127">IF(X56*14=0,"",X56*14)</f>
        <v/>
      </c>
      <c r="Z56" s="422" t="s">
        <v>17</v>
      </c>
      <c r="AA56" s="425"/>
      <c r="AB56" s="422"/>
      <c r="AC56" s="423" t="str">
        <f t="shared" ref="AC56" si="128">IF(AB56*14=0,"",AB56*14)</f>
        <v/>
      </c>
      <c r="AD56" s="422"/>
      <c r="AE56" s="423" t="str">
        <f t="shared" ref="AE56" si="129">IF(AD56*14=0,"",AD56*14)</f>
        <v/>
      </c>
      <c r="AF56" s="422" t="s">
        <v>17</v>
      </c>
      <c r="AG56" s="424"/>
      <c r="AH56" s="247"/>
      <c r="AI56" s="423" t="str">
        <f t="shared" ref="AI56" si="130">IF(AH56*14=0,"",AH56*14)</f>
        <v/>
      </c>
      <c r="AJ56" s="422">
        <v>2</v>
      </c>
      <c r="AK56" s="423">
        <f t="shared" ref="AK56" si="131">IF(AJ56*14=0,"",AJ56*14)</f>
        <v>28</v>
      </c>
      <c r="AL56" s="422" t="s">
        <v>17</v>
      </c>
      <c r="AM56" s="425" t="s">
        <v>99</v>
      </c>
      <c r="AN56" s="5"/>
      <c r="AO56" s="367" t="str">
        <f t="shared" ref="AO56" si="132">IF((D56+J56+P56+V56+AB56+AH56)*14=0,"",(D56+J56+P56+V56+AB56+AH56)*14)</f>
        <v/>
      </c>
      <c r="AP56" s="368"/>
      <c r="AQ56" s="367">
        <f t="shared" ref="AQ56" si="133">IF((L56+F56+R56+X56+AD56+AJ56)*14=0,"",(L56+F56+R56+X56+AD56+AJ56)*14)</f>
        <v>28</v>
      </c>
      <c r="AR56" s="438" t="s">
        <v>17</v>
      </c>
      <c r="AS56" s="7">
        <f t="shared" ref="AS56" si="134">IF(D56+F56+L56+J56+P56+R56+V56+X56+AB56+AD56+AH56+AJ56=0,"",D56+F56+L56+J56+P56+R56+V56+X56+AB56+AD56+AH56+AJ56)</f>
        <v>2</v>
      </c>
      <c r="AT56" s="236" t="s">
        <v>229</v>
      </c>
      <c r="AU56" s="235" t="s">
        <v>230</v>
      </c>
    </row>
    <row r="57" spans="1:47" s="86" customFormat="1" ht="39" x14ac:dyDescent="0.25">
      <c r="A57" s="596" t="s">
        <v>364</v>
      </c>
      <c r="B57" s="598" t="s">
        <v>33</v>
      </c>
      <c r="C57" s="597" t="s">
        <v>365</v>
      </c>
      <c r="D57" s="441"/>
      <c r="E57" s="367" t="str">
        <f>IF(D57*14=0,"",D57*14)</f>
        <v/>
      </c>
      <c r="F57" s="441"/>
      <c r="G57" s="367">
        <v>6</v>
      </c>
      <c r="H57" s="441" t="s">
        <v>17</v>
      </c>
      <c r="I57" s="442" t="s">
        <v>99</v>
      </c>
      <c r="J57" s="44"/>
      <c r="K57" s="367" t="str">
        <f>IF(J57*14=0,"",J57*14)</f>
        <v/>
      </c>
      <c r="L57" s="443"/>
      <c r="M57" s="367">
        <v>6</v>
      </c>
      <c r="N57" s="443" t="s">
        <v>17</v>
      </c>
      <c r="O57" s="444" t="s">
        <v>99</v>
      </c>
      <c r="P57" s="443"/>
      <c r="Q57" s="367" t="str">
        <f>IF(P57*14=0,"",P57*14)</f>
        <v/>
      </c>
      <c r="R57" s="443"/>
      <c r="S57" s="367">
        <v>6</v>
      </c>
      <c r="T57" s="443" t="s">
        <v>17</v>
      </c>
      <c r="U57" s="445" t="s">
        <v>99</v>
      </c>
      <c r="V57" s="44"/>
      <c r="W57" s="367" t="str">
        <f>IF(V57*14=0,"",V57*14)</f>
        <v/>
      </c>
      <c r="X57" s="443"/>
      <c r="Y57" s="367">
        <v>6</v>
      </c>
      <c r="Z57" s="443" t="s">
        <v>17</v>
      </c>
      <c r="AA57" s="444" t="s">
        <v>99</v>
      </c>
      <c r="AB57" s="443"/>
      <c r="AC57" s="367" t="str">
        <f>IF(AB57*14=0,"",AB57*14)</f>
        <v/>
      </c>
      <c r="AD57" s="443"/>
      <c r="AE57" s="367">
        <v>6</v>
      </c>
      <c r="AF57" s="443" t="s">
        <v>17</v>
      </c>
      <c r="AG57" s="445" t="s">
        <v>99</v>
      </c>
      <c r="AH57" s="44"/>
      <c r="AI57" s="367" t="str">
        <f>IF(AH57*14=0,"",AH57*14)</f>
        <v/>
      </c>
      <c r="AJ57" s="443"/>
      <c r="AK57" s="367">
        <v>6</v>
      </c>
      <c r="AL57" s="443" t="s">
        <v>40</v>
      </c>
      <c r="AM57" s="444" t="s">
        <v>99</v>
      </c>
      <c r="AN57" s="5"/>
      <c r="AO57" s="367" t="str">
        <f>IF((D57+J57+P57+V57+AB57+AH57)*14=0,"",(D57+J57+P57+V57+AB57+AH57)*14)</f>
        <v/>
      </c>
      <c r="AP57" s="368"/>
      <c r="AQ57" s="367" t="str">
        <f>IF((L57+F57+R57+X57+AD57+AJ57)*14=0,"",(L57+F57+R57+X57+AD57+AJ57)*14)</f>
        <v/>
      </c>
      <c r="AR57" s="438"/>
      <c r="AS57" s="7" t="str">
        <f>IF(D57+F57+L57+J57+P57+R57+V57+X57+AB57+AD57+AH57+AJ57=0,"",D57+F57+L57+J57+P57+R57+V57+X57+AB57+AD57+AH57+AJ57)</f>
        <v/>
      </c>
      <c r="AT57" s="594" t="s">
        <v>366</v>
      </c>
      <c r="AU57" s="595" t="s">
        <v>367</v>
      </c>
    </row>
    <row r="58" spans="1:47" ht="15.75" customHeight="1" thickBot="1" x14ac:dyDescent="0.3">
      <c r="A58" s="421"/>
      <c r="B58" s="248" t="s">
        <v>44</v>
      </c>
      <c r="C58" s="243" t="s">
        <v>357</v>
      </c>
      <c r="D58" s="427"/>
      <c r="E58" s="428" t="str">
        <f t="shared" ref="E58" si="135">IF(D58*14=0,"",D58*14)</f>
        <v/>
      </c>
      <c r="F58" s="427"/>
      <c r="G58" s="428" t="str">
        <f t="shared" ref="G58" si="136">IF(F58*14=0,"",F58*14)</f>
        <v/>
      </c>
      <c r="H58" s="427" t="s">
        <v>17</v>
      </c>
      <c r="I58" s="429"/>
      <c r="J58" s="241"/>
      <c r="K58" s="428" t="str">
        <f t="shared" ref="K58" si="137">IF(J58*14=0,"",J58*14)</f>
        <v/>
      </c>
      <c r="L58" s="430"/>
      <c r="M58" s="428">
        <v>4</v>
      </c>
      <c r="N58" s="430" t="s">
        <v>17</v>
      </c>
      <c r="O58" s="431" t="s">
        <v>99</v>
      </c>
      <c r="P58" s="430"/>
      <c r="Q58" s="428" t="str">
        <f t="shared" ref="Q58" si="138">IF(P58*14=0,"",P58*14)</f>
        <v/>
      </c>
      <c r="R58" s="430"/>
      <c r="S58" s="428" t="str">
        <f t="shared" ref="S58" si="139">IF(R58*14=0,"",R58*14)</f>
        <v/>
      </c>
      <c r="T58" s="430" t="s">
        <v>17</v>
      </c>
      <c r="U58" s="432"/>
      <c r="V58" s="241"/>
      <c r="W58" s="428" t="str">
        <f t="shared" ref="W58" si="140">IF(V58*14=0,"",V58*14)</f>
        <v/>
      </c>
      <c r="X58" s="430"/>
      <c r="Y58" s="428" t="str">
        <f t="shared" ref="Y58" si="141">IF(X58*14=0,"",X58*14)</f>
        <v/>
      </c>
      <c r="Z58" s="430" t="s">
        <v>17</v>
      </c>
      <c r="AA58" s="431"/>
      <c r="AB58" s="430"/>
      <c r="AC58" s="428" t="str">
        <f t="shared" ref="AC58" si="142">IF(AB58*14=0,"",AB58*14)</f>
        <v/>
      </c>
      <c r="AD58" s="430"/>
      <c r="AE58" s="428" t="str">
        <f t="shared" ref="AE58" si="143">IF(AD58*14=0,"",AD58*14)</f>
        <v/>
      </c>
      <c r="AF58" s="430" t="s">
        <v>17</v>
      </c>
      <c r="AG58" s="432"/>
      <c r="AH58" s="241"/>
      <c r="AI58" s="428" t="str">
        <f t="shared" ref="AI58" si="144">IF(AH58*14=0,"",AH58*14)</f>
        <v/>
      </c>
      <c r="AJ58" s="430"/>
      <c r="AK58" s="428" t="str">
        <f t="shared" ref="AK58" si="145">IF(AJ58*14=0,"",AJ58*14)</f>
        <v/>
      </c>
      <c r="AL58" s="430" t="s">
        <v>17</v>
      </c>
      <c r="AM58" s="431"/>
      <c r="AN58" s="5"/>
      <c r="AO58" s="367" t="str">
        <f t="shared" si="117"/>
        <v/>
      </c>
      <c r="AP58" s="368"/>
      <c r="AQ58" s="367" t="str">
        <f t="shared" si="118"/>
        <v/>
      </c>
      <c r="AR58" s="438" t="s">
        <v>17</v>
      </c>
      <c r="AS58" s="7" t="str">
        <f t="shared" si="119"/>
        <v/>
      </c>
      <c r="AT58" s="236" t="s">
        <v>359</v>
      </c>
      <c r="AU58" s="235" t="s">
        <v>358</v>
      </c>
    </row>
    <row r="59" spans="1:47" s="19" customFormat="1" ht="21.95" customHeight="1" thickBot="1" x14ac:dyDescent="0.3">
      <c r="A59" s="439"/>
      <c r="B59" s="15"/>
      <c r="C59" s="16" t="s">
        <v>18</v>
      </c>
      <c r="D59" s="17">
        <f>SUM(D51:D58)</f>
        <v>0</v>
      </c>
      <c r="E59" s="17">
        <f>SUM(E51:E58)</f>
        <v>0</v>
      </c>
      <c r="F59" s="17">
        <f>SUM(F51:F58)</f>
        <v>2</v>
      </c>
      <c r="G59" s="17">
        <f>SUM(G51:G58)</f>
        <v>34</v>
      </c>
      <c r="H59" s="187" t="s">
        <v>17</v>
      </c>
      <c r="I59" s="188" t="s">
        <v>17</v>
      </c>
      <c r="J59" s="66">
        <f>SUM(J51:J58)</f>
        <v>0</v>
      </c>
      <c r="K59" s="17">
        <f>SUM(K51:K58)</f>
        <v>0</v>
      </c>
      <c r="L59" s="17">
        <f>SUM(L51:L58)</f>
        <v>2</v>
      </c>
      <c r="M59" s="17">
        <f>SUM(M51:M58)</f>
        <v>38</v>
      </c>
      <c r="N59" s="187" t="s">
        <v>17</v>
      </c>
      <c r="O59" s="188" t="s">
        <v>17</v>
      </c>
      <c r="P59" s="17">
        <f>SUM(P51:P58)</f>
        <v>0</v>
      </c>
      <c r="Q59" s="17">
        <f>SUM(Q51:Q58)</f>
        <v>0</v>
      </c>
      <c r="R59" s="17">
        <f>SUM(R51:R58)</f>
        <v>2</v>
      </c>
      <c r="S59" s="17">
        <f>SUM(S51:S58)</f>
        <v>34</v>
      </c>
      <c r="T59" s="187" t="s">
        <v>17</v>
      </c>
      <c r="U59" s="188" t="s">
        <v>17</v>
      </c>
      <c r="V59" s="66">
        <f>SUM(V51:V58)</f>
        <v>0</v>
      </c>
      <c r="W59" s="17">
        <f>SUM(W51:W58)</f>
        <v>0</v>
      </c>
      <c r="X59" s="17">
        <f>SUM(X51:X58)</f>
        <v>2</v>
      </c>
      <c r="Y59" s="17">
        <f>SUM(Y51:Y58)</f>
        <v>34</v>
      </c>
      <c r="Z59" s="187" t="s">
        <v>17</v>
      </c>
      <c r="AA59" s="188" t="s">
        <v>17</v>
      </c>
      <c r="AB59" s="17">
        <f>SUM(AB51:AB58)</f>
        <v>0</v>
      </c>
      <c r="AC59" s="17">
        <f>SUM(AC51:AC58)</f>
        <v>0</v>
      </c>
      <c r="AD59" s="17">
        <f>SUM(AD51:AD58)</f>
        <v>2</v>
      </c>
      <c r="AE59" s="17">
        <f>SUM(AE51:AE58)</f>
        <v>34</v>
      </c>
      <c r="AF59" s="187" t="s">
        <v>17</v>
      </c>
      <c r="AG59" s="188" t="s">
        <v>17</v>
      </c>
      <c r="AH59" s="17">
        <f>SUM(AH51:AH58)</f>
        <v>0</v>
      </c>
      <c r="AI59" s="17">
        <f>SUM(AI51:AI58)</f>
        <v>0</v>
      </c>
      <c r="AJ59" s="17">
        <f>SUM(AJ51:AJ58)</f>
        <v>2</v>
      </c>
      <c r="AK59" s="17">
        <f>SUM(AK51:AK58)</f>
        <v>34</v>
      </c>
      <c r="AL59" s="187" t="s">
        <v>17</v>
      </c>
      <c r="AM59" s="188" t="s">
        <v>17</v>
      </c>
      <c r="AN59" s="68">
        <f>SUM(AN51:AN58)</f>
        <v>0</v>
      </c>
      <c r="AO59" s="17">
        <f>SUM(AO51:AO58)</f>
        <v>0</v>
      </c>
      <c r="AP59" s="17">
        <f>SUM(AP51:AP58)</f>
        <v>0</v>
      </c>
      <c r="AQ59" s="17">
        <f>SUM(AQ51:AQ58)</f>
        <v>168</v>
      </c>
      <c r="AR59" s="67" t="s">
        <v>17</v>
      </c>
      <c r="AS59" s="90">
        <f>SUM(AS51:AS58)</f>
        <v>12</v>
      </c>
    </row>
    <row r="60" spans="1:47" ht="15.75" customHeight="1" x14ac:dyDescent="0.3">
      <c r="A60" s="437"/>
      <c r="B60" s="9"/>
      <c r="C60" s="10" t="s">
        <v>56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87"/>
      <c r="AJ60" s="487"/>
      <c r="AK60" s="487"/>
      <c r="AL60" s="487"/>
      <c r="AM60" s="487"/>
      <c r="AN60" s="63"/>
      <c r="AO60" s="64"/>
      <c r="AP60" s="64"/>
      <c r="AQ60" s="64"/>
      <c r="AR60" s="64"/>
      <c r="AS60" s="65"/>
    </row>
    <row r="61" spans="1:47" ht="15.75" customHeight="1" x14ac:dyDescent="0.25">
      <c r="A61" s="440"/>
      <c r="B61" s="42" t="s">
        <v>33</v>
      </c>
      <c r="C61" s="88"/>
      <c r="D61" s="441"/>
      <c r="E61" s="367" t="str">
        <f>IF(D61*14=0,"",D61*14)</f>
        <v/>
      </c>
      <c r="F61" s="441"/>
      <c r="G61" s="367" t="str">
        <f>IF(F61*14=0,"",F61*14)</f>
        <v/>
      </c>
      <c r="H61" s="441"/>
      <c r="I61" s="442"/>
      <c r="J61" s="44"/>
      <c r="K61" s="367" t="str">
        <f>IF(J61*14=0,"",J61*14)</f>
        <v/>
      </c>
      <c r="L61" s="443"/>
      <c r="M61" s="367" t="str">
        <f>IF(L61*14=0,"",L61*14)</f>
        <v/>
      </c>
      <c r="N61" s="443"/>
      <c r="O61" s="444"/>
      <c r="P61" s="443"/>
      <c r="Q61" s="367" t="str">
        <f>IF(P61*14=0,"",P61*14)</f>
        <v/>
      </c>
      <c r="R61" s="443"/>
      <c r="S61" s="367" t="str">
        <f>IF(R61*14=0,"",R61*14)</f>
        <v/>
      </c>
      <c r="T61" s="443"/>
      <c r="U61" s="445"/>
      <c r="V61" s="44"/>
      <c r="W61" s="367" t="str">
        <f>IF(V61*14=0,"",V61*14)</f>
        <v/>
      </c>
      <c r="X61" s="443"/>
      <c r="Y61" s="367" t="str">
        <f>IF(X61*14=0,"",X61*14)</f>
        <v/>
      </c>
      <c r="Z61" s="443"/>
      <c r="AA61" s="444"/>
      <c r="AB61" s="443"/>
      <c r="AC61" s="367" t="str">
        <f>IF(AB61*14=0,"",AB61*14)</f>
        <v/>
      </c>
      <c r="AD61" s="443"/>
      <c r="AE61" s="367" t="str">
        <f>IF(AD61*14=0,"",AD61*14)</f>
        <v/>
      </c>
      <c r="AF61" s="443"/>
      <c r="AG61" s="445"/>
      <c r="AH61" s="44"/>
      <c r="AI61" s="367" t="str">
        <f>IF(AH61*14=0,"",AH61*14)</f>
        <v/>
      </c>
      <c r="AJ61" s="443"/>
      <c r="AK61" s="367" t="str">
        <f>IF(AJ61*14=0,"",AJ61*14)</f>
        <v/>
      </c>
      <c r="AL61" s="443"/>
      <c r="AM61" s="444"/>
      <c r="AN61" s="5"/>
      <c r="AO61" s="367" t="str">
        <f>IF((D61+J61+P61+V61+AB61+AH61)*14=0,"",(D61+J61+P61+V61+AB61+AH61)*14)</f>
        <v/>
      </c>
      <c r="AP61" s="368"/>
      <c r="AQ61" s="367" t="str">
        <f>IF((L61+F61+R61+X61+AD61+AJ61)*14=0,"",(L61+F61+R61+X61+AD61+AJ61)*14)</f>
        <v/>
      </c>
      <c r="AR61" s="438"/>
      <c r="AS61" s="7" t="str">
        <f>IF(D61+F61+L61+J61+P61+R61+V61+X61+AB61+AD61+AH61+AJ61=0,"",D61+F61+L61+J61+P61+R61+V61+X61+AB61+AD61+AH61+AJ61)</f>
        <v/>
      </c>
    </row>
    <row r="62" spans="1:47" ht="15.75" customHeight="1" x14ac:dyDescent="0.25">
      <c r="A62" s="440"/>
      <c r="B62" s="42" t="s">
        <v>33</v>
      </c>
      <c r="C62" s="88"/>
      <c r="D62" s="441"/>
      <c r="E62" s="367" t="str">
        <f>IF(D62*14=0,"",D62*14)</f>
        <v/>
      </c>
      <c r="F62" s="441"/>
      <c r="G62" s="367" t="str">
        <f>IF(F62*14=0,"",F62*14)</f>
        <v/>
      </c>
      <c r="H62" s="441"/>
      <c r="I62" s="442"/>
      <c r="J62" s="44"/>
      <c r="K62" s="367" t="str">
        <f>IF(J62*14=0,"",J62*14)</f>
        <v/>
      </c>
      <c r="L62" s="443"/>
      <c r="M62" s="367" t="str">
        <f>IF(L62*14=0,"",L62*14)</f>
        <v/>
      </c>
      <c r="N62" s="443"/>
      <c r="O62" s="444"/>
      <c r="P62" s="443"/>
      <c r="Q62" s="367" t="str">
        <f>IF(P62*14=0,"",P62*14)</f>
        <v/>
      </c>
      <c r="R62" s="443"/>
      <c r="S62" s="367" t="str">
        <f>IF(R62*14=0,"",R62*14)</f>
        <v/>
      </c>
      <c r="T62" s="443"/>
      <c r="U62" s="445"/>
      <c r="V62" s="44"/>
      <c r="W62" s="367" t="str">
        <f>IF(V62*14=0,"",V62*14)</f>
        <v/>
      </c>
      <c r="X62" s="443"/>
      <c r="Y62" s="367" t="str">
        <f>IF(X62*14=0,"",X62*14)</f>
        <v/>
      </c>
      <c r="Z62" s="443"/>
      <c r="AA62" s="444"/>
      <c r="AB62" s="443"/>
      <c r="AC62" s="367" t="str">
        <f>IF(AB62*14=0,"",AB62*14)</f>
        <v/>
      </c>
      <c r="AD62" s="443"/>
      <c r="AE62" s="367" t="str">
        <f>IF(AD62*14=0,"",AD62*14)</f>
        <v/>
      </c>
      <c r="AF62" s="443"/>
      <c r="AG62" s="445"/>
      <c r="AH62" s="44"/>
      <c r="AI62" s="367" t="str">
        <f>IF(AH62*14=0,"",AH62*14)</f>
        <v/>
      </c>
      <c r="AJ62" s="443"/>
      <c r="AK62" s="367" t="str">
        <f>IF(AJ62*14=0,"",AJ62*14)</f>
        <v/>
      </c>
      <c r="AL62" s="443"/>
      <c r="AM62" s="444"/>
      <c r="AN62" s="5"/>
      <c r="AO62" s="367" t="str">
        <f>IF((D62+J62+P62+V62+AB62+AH62)*14=0,"",(D62+J62+P62+V62+AB62+AH62)*14)</f>
        <v/>
      </c>
      <c r="AP62" s="368"/>
      <c r="AQ62" s="367" t="str">
        <f>IF((L62+F62+R62+X62+AD62+AJ62)*14=0,"",(L62+F62+R62+X62+AD62+AJ62)*14)</f>
        <v/>
      </c>
      <c r="AR62" s="438"/>
      <c r="AS62" s="7" t="str">
        <f>IF(D62+F62+L62+J62+P62+R62+V62+X62+AB62+AD62+AH62+AJ62=0,"",D62+F62+L62+J62+P62+R62+V62+X62+AB62+AD62+AH62+AJ62)</f>
        <v/>
      </c>
    </row>
    <row r="63" spans="1:47" ht="15.75" customHeight="1" x14ac:dyDescent="0.25">
      <c r="A63" s="440"/>
      <c r="B63" s="42" t="s">
        <v>33</v>
      </c>
      <c r="C63" s="88"/>
      <c r="D63" s="441"/>
      <c r="E63" s="367" t="str">
        <f>IF(D63*14=0,"",D63*14)</f>
        <v/>
      </c>
      <c r="F63" s="441"/>
      <c r="G63" s="367" t="str">
        <f>IF(F63*14=0,"",F63*14)</f>
        <v/>
      </c>
      <c r="H63" s="441"/>
      <c r="I63" s="442"/>
      <c r="J63" s="44"/>
      <c r="K63" s="367" t="str">
        <f>IF(J63*14=0,"",J63*14)</f>
        <v/>
      </c>
      <c r="L63" s="443"/>
      <c r="M63" s="367" t="str">
        <f>IF(L63*14=0,"",L63*14)</f>
        <v/>
      </c>
      <c r="N63" s="443"/>
      <c r="O63" s="444"/>
      <c r="P63" s="443"/>
      <c r="Q63" s="367" t="str">
        <f>IF(P63*14=0,"",P63*14)</f>
        <v/>
      </c>
      <c r="R63" s="443"/>
      <c r="S63" s="367" t="str">
        <f>IF(R63*14=0,"",R63*14)</f>
        <v/>
      </c>
      <c r="T63" s="443"/>
      <c r="U63" s="445"/>
      <c r="V63" s="44"/>
      <c r="W63" s="367" t="str">
        <f>IF(V63*14=0,"",V63*14)</f>
        <v/>
      </c>
      <c r="X63" s="443"/>
      <c r="Y63" s="367" t="str">
        <f>IF(X63*14=0,"",X63*14)</f>
        <v/>
      </c>
      <c r="Z63" s="443"/>
      <c r="AA63" s="444"/>
      <c r="AB63" s="443"/>
      <c r="AC63" s="367" t="str">
        <f>IF(AB63*14=0,"",AB63*14)</f>
        <v/>
      </c>
      <c r="AD63" s="443"/>
      <c r="AE63" s="367" t="str">
        <f>IF(AD63*14=0,"",AD63*14)</f>
        <v/>
      </c>
      <c r="AF63" s="443"/>
      <c r="AG63" s="445"/>
      <c r="AH63" s="44"/>
      <c r="AI63" s="367" t="str">
        <f>IF(AH63*14=0,"",AH63*14)</f>
        <v/>
      </c>
      <c r="AJ63" s="443"/>
      <c r="AK63" s="367" t="str">
        <f>IF(AJ63*14=0,"",AJ63*14)</f>
        <v/>
      </c>
      <c r="AL63" s="443"/>
      <c r="AM63" s="444"/>
      <c r="AN63" s="5"/>
      <c r="AO63" s="367" t="str">
        <f>IF((D63+J63+P63+V63+AB63+AH63)*14=0,"",(D63+J63+P63+V63+AB63+AH63)*14)</f>
        <v/>
      </c>
      <c r="AP63" s="368"/>
      <c r="AQ63" s="367" t="str">
        <f>IF((L63+F63+R63+X63+AD63+AJ63)*14=0,"",(L63+F63+R63+X63+AD63+AJ63)*14)</f>
        <v/>
      </c>
      <c r="AR63" s="438"/>
      <c r="AS63" s="7" t="str">
        <f>IF(D63+F63+L63+J63+P63+R63+V63+X63+AB63+AD63+AH63+AJ63=0,"",D63+F63+L63+J63+P63+R63+V63+X63+AB63+AD63+AH63+AJ63)</f>
        <v/>
      </c>
    </row>
    <row r="64" spans="1:47" ht="15.75" customHeight="1" thickBot="1" x14ac:dyDescent="0.3">
      <c r="A64" s="440"/>
      <c r="B64" s="42" t="s">
        <v>33</v>
      </c>
      <c r="C64" s="88"/>
      <c r="D64" s="441"/>
      <c r="E64" s="367" t="str">
        <f>IF(D64*14=0,"",D64*14)</f>
        <v/>
      </c>
      <c r="F64" s="441"/>
      <c r="G64" s="367" t="str">
        <f>IF(F64*14=0,"",F64*14)</f>
        <v/>
      </c>
      <c r="H64" s="441"/>
      <c r="I64" s="442"/>
      <c r="J64" s="44"/>
      <c r="K64" s="367" t="str">
        <f>IF(J64*14=0,"",J64*14)</f>
        <v/>
      </c>
      <c r="L64" s="443"/>
      <c r="M64" s="367" t="str">
        <f>IF(L64*14=0,"",L64*14)</f>
        <v/>
      </c>
      <c r="N64" s="443"/>
      <c r="O64" s="444"/>
      <c r="P64" s="443"/>
      <c r="Q64" s="367" t="str">
        <f>IF(P64*14=0,"",P64*14)</f>
        <v/>
      </c>
      <c r="R64" s="443"/>
      <c r="S64" s="367" t="str">
        <f>IF(R64*14=0,"",R64*14)</f>
        <v/>
      </c>
      <c r="T64" s="443"/>
      <c r="U64" s="445"/>
      <c r="V64" s="44"/>
      <c r="W64" s="367" t="str">
        <f>IF(V64*14=0,"",V64*14)</f>
        <v/>
      </c>
      <c r="X64" s="443"/>
      <c r="Y64" s="367" t="str">
        <f>IF(X64*14=0,"",X64*14)</f>
        <v/>
      </c>
      <c r="Z64" s="443"/>
      <c r="AA64" s="444"/>
      <c r="AB64" s="443"/>
      <c r="AC64" s="367" t="str">
        <f>IF(AB64*14=0,"",AB64*14)</f>
        <v/>
      </c>
      <c r="AD64" s="443"/>
      <c r="AE64" s="367" t="str">
        <f>IF(AD64*14=0,"",AD64*14)</f>
        <v/>
      </c>
      <c r="AF64" s="443"/>
      <c r="AG64" s="445"/>
      <c r="AH64" s="44"/>
      <c r="AI64" s="367" t="str">
        <f>IF(AH64*14=0,"",AH64*14)</f>
        <v/>
      </c>
      <c r="AJ64" s="443"/>
      <c r="AK64" s="367" t="str">
        <f>IF(AJ64*14=0,"",AJ64*14)</f>
        <v/>
      </c>
      <c r="AL64" s="443"/>
      <c r="AM64" s="444"/>
      <c r="AN64" s="5"/>
      <c r="AO64" s="367" t="str">
        <f>IF((D64+J64+P64+V64+AB64+AH64)*14=0,"",(D64+J64+P64+V64+AB64+AH64)*14)</f>
        <v/>
      </c>
      <c r="AP64" s="368"/>
      <c r="AQ64" s="367" t="str">
        <f>IF((L64+F64+R64+X64+AD64+AJ64)*14=0,"",(L64+F64+R64+X64+AD64+AJ64)*14)</f>
        <v/>
      </c>
      <c r="AR64" s="438"/>
      <c r="AS64" s="7" t="str">
        <f>IF(D64+F64+L64+J64+P64+R64+V64+X64+AB64+AD64+AH64+AJ64=0,"",D64+F64+L64+J64+P64+R64+V64+X64+AB64+AD64+AH64+AJ64)</f>
        <v/>
      </c>
    </row>
    <row r="65" spans="1:47" s="19" customFormat="1" ht="21.95" customHeight="1" thickBot="1" x14ac:dyDescent="0.3">
      <c r="A65" s="439"/>
      <c r="B65" s="15"/>
      <c r="C65" s="16" t="s">
        <v>55</v>
      </c>
      <c r="D65" s="17">
        <f>SUM(D61:D64)</f>
        <v>0</v>
      </c>
      <c r="E65" s="17">
        <f>SUM(E61:E64)</f>
        <v>0</v>
      </c>
      <c r="F65" s="17">
        <f>SUM(F61:F64)</f>
        <v>0</v>
      </c>
      <c r="G65" s="17">
        <f>SUM(G61:G64)</f>
        <v>0</v>
      </c>
      <c r="H65" s="17">
        <f>SUM(H61:H64)</f>
        <v>0</v>
      </c>
      <c r="I65" s="188" t="s">
        <v>17</v>
      </c>
      <c r="J65" s="66">
        <f>SUM(J61:J64)</f>
        <v>0</v>
      </c>
      <c r="K65" s="17">
        <f>SUM(K61:K64)</f>
        <v>0</v>
      </c>
      <c r="L65" s="17">
        <f>SUM(L61:L64)</f>
        <v>0</v>
      </c>
      <c r="M65" s="17">
        <f>SUM(M61:M64)</f>
        <v>0</v>
      </c>
      <c r="N65" s="17">
        <f>SUM(N61:N64)</f>
        <v>0</v>
      </c>
      <c r="O65" s="188" t="s">
        <v>17</v>
      </c>
      <c r="P65" s="17">
        <f>SUM(P61:P64)</f>
        <v>0</v>
      </c>
      <c r="Q65" s="17">
        <f>SUM(Q61:Q64)</f>
        <v>0</v>
      </c>
      <c r="R65" s="17">
        <f>SUM(R61:R64)</f>
        <v>0</v>
      </c>
      <c r="S65" s="17">
        <f>SUM(S61:S64)</f>
        <v>0</v>
      </c>
      <c r="T65" s="17">
        <f>SUM(T61:T64)</f>
        <v>0</v>
      </c>
      <c r="U65" s="188" t="s">
        <v>17</v>
      </c>
      <c r="V65" s="66">
        <f>SUM(V61:V64)</f>
        <v>0</v>
      </c>
      <c r="W65" s="17">
        <f>SUM(W61:W64)</f>
        <v>0</v>
      </c>
      <c r="X65" s="17">
        <f>SUM(X61:X64)</f>
        <v>0</v>
      </c>
      <c r="Y65" s="17">
        <f>SUM(Y61:Y64)</f>
        <v>0</v>
      </c>
      <c r="Z65" s="17">
        <f>SUM(Z61:Z64)</f>
        <v>0</v>
      </c>
      <c r="AA65" s="188" t="s">
        <v>17</v>
      </c>
      <c r="AB65" s="17">
        <f>SUM(AB61:AB64)</f>
        <v>0</v>
      </c>
      <c r="AC65" s="17">
        <f>SUM(AC61:AC64)</f>
        <v>0</v>
      </c>
      <c r="AD65" s="17">
        <f>SUM(AD61:AD64)</f>
        <v>0</v>
      </c>
      <c r="AE65" s="17">
        <f>SUM(AE61:AE64)</f>
        <v>0</v>
      </c>
      <c r="AF65" s="17">
        <f>SUM(AF61:AF64)</f>
        <v>0</v>
      </c>
      <c r="AG65" s="188" t="s">
        <v>17</v>
      </c>
      <c r="AH65" s="17">
        <f>SUM(AH61:AH64)</f>
        <v>0</v>
      </c>
      <c r="AI65" s="17">
        <f>SUM(AI61:AI64)</f>
        <v>0</v>
      </c>
      <c r="AJ65" s="17">
        <f>SUM(AJ61:AJ64)</f>
        <v>0</v>
      </c>
      <c r="AK65" s="17">
        <f>SUM(AK61:AK64)</f>
        <v>0</v>
      </c>
      <c r="AL65" s="17">
        <f>SUM(AL61:AL64)</f>
        <v>0</v>
      </c>
      <c r="AM65" s="188" t="s">
        <v>17</v>
      </c>
      <c r="AN65" s="68">
        <f>SUM(AN61:AN64)</f>
        <v>0</v>
      </c>
      <c r="AO65" s="17">
        <f>SUM(AO61:AO64)</f>
        <v>0</v>
      </c>
      <c r="AP65" s="17">
        <f>SUM(AP61:AP64)</f>
        <v>0</v>
      </c>
      <c r="AQ65" s="17">
        <f>SUM(AQ61:AQ64)</f>
        <v>0</v>
      </c>
      <c r="AR65" s="17">
        <f>SUM(AR61:AR64)</f>
        <v>0</v>
      </c>
      <c r="AS65" s="90">
        <f>SUM(AS61:AS64)</f>
        <v>0</v>
      </c>
    </row>
    <row r="66" spans="1:47" ht="21.95" customHeight="1" thickBot="1" x14ac:dyDescent="0.3">
      <c r="A66" s="446"/>
      <c r="B66" s="18"/>
      <c r="C66" s="200" t="s">
        <v>29</v>
      </c>
      <c r="D66" s="201">
        <f>D49+D59+D65</f>
        <v>11</v>
      </c>
      <c r="E66" s="201">
        <f>E49+E59+E65</f>
        <v>236</v>
      </c>
      <c r="F66" s="201">
        <f>F49+F59+F65</f>
        <v>13</v>
      </c>
      <c r="G66" s="201">
        <f>G49+G59+G65</f>
        <v>424</v>
      </c>
      <c r="H66" s="201">
        <f>H49+H65</f>
        <v>38</v>
      </c>
      <c r="I66" s="202" t="s">
        <v>17</v>
      </c>
      <c r="J66" s="201">
        <f>J49+J59+J65</f>
        <v>10</v>
      </c>
      <c r="K66" s="201">
        <f>K49+K59+K65</f>
        <v>140</v>
      </c>
      <c r="L66" s="201">
        <f>L49+L59+L65</f>
        <v>15</v>
      </c>
      <c r="M66" s="201">
        <f>M49+M59+M65</f>
        <v>220</v>
      </c>
      <c r="N66" s="201">
        <f>N49+N65</f>
        <v>26</v>
      </c>
      <c r="O66" s="202" t="s">
        <v>17</v>
      </c>
      <c r="P66" s="201">
        <f>P49+P59+P65</f>
        <v>10</v>
      </c>
      <c r="Q66" s="201">
        <f>Q49+Q59+Q65</f>
        <v>140</v>
      </c>
      <c r="R66" s="201">
        <f>R49+R59+R65</f>
        <v>16</v>
      </c>
      <c r="S66" s="201">
        <f>S49+S59+S65</f>
        <v>230</v>
      </c>
      <c r="T66" s="201">
        <f>T49+T65</f>
        <v>26</v>
      </c>
      <c r="U66" s="202" t="s">
        <v>17</v>
      </c>
      <c r="V66" s="201">
        <f>V49+V59+V65</f>
        <v>3</v>
      </c>
      <c r="W66" s="201">
        <f>W49+W59+W65</f>
        <v>42</v>
      </c>
      <c r="X66" s="201">
        <f>X49+X59+X65</f>
        <v>7</v>
      </c>
      <c r="Y66" s="201">
        <f>Y49+Y59+Y65</f>
        <v>104</v>
      </c>
      <c r="Z66" s="201">
        <f>Z49+Z65</f>
        <v>7</v>
      </c>
      <c r="AA66" s="202" t="s">
        <v>17</v>
      </c>
      <c r="AB66" s="201">
        <f>AB49+AB59+AB65</f>
        <v>1</v>
      </c>
      <c r="AC66" s="201">
        <f>AC49+AC59+AC65</f>
        <v>14</v>
      </c>
      <c r="AD66" s="201">
        <f>AD49+AD59+AD65</f>
        <v>3</v>
      </c>
      <c r="AE66" s="201">
        <f>AE49+AE59+AE65</f>
        <v>48</v>
      </c>
      <c r="AF66" s="201">
        <f>AF49+AF65</f>
        <v>3</v>
      </c>
      <c r="AG66" s="202" t="s">
        <v>17</v>
      </c>
      <c r="AH66" s="201">
        <f>AH49+AH59+AH65</f>
        <v>2</v>
      </c>
      <c r="AI66" s="201">
        <f>AI49+AI59+AI65</f>
        <v>28</v>
      </c>
      <c r="AJ66" s="201">
        <f>AJ49+AJ59+AJ65</f>
        <v>8</v>
      </c>
      <c r="AK66" s="201">
        <f>AK49+AK59+AK65</f>
        <v>118</v>
      </c>
      <c r="AL66" s="201">
        <f>AL49+AL65</f>
        <v>10</v>
      </c>
      <c r="AM66" s="202" t="s">
        <v>17</v>
      </c>
      <c r="AN66" s="201">
        <f>AN49+AN59+AN65</f>
        <v>37</v>
      </c>
      <c r="AO66" s="201">
        <f>AO49+AO59+AO65</f>
        <v>518</v>
      </c>
      <c r="AP66" s="201">
        <f>AP49+AP59+AP65</f>
        <v>50</v>
      </c>
      <c r="AQ66" s="201">
        <f>AQ49+AQ59+AQ65</f>
        <v>868</v>
      </c>
      <c r="AR66" s="201">
        <f>AR49+AR65</f>
        <v>102</v>
      </c>
      <c r="AS66" s="203">
        <f>AS49+AS59+AS65</f>
        <v>99</v>
      </c>
    </row>
    <row r="67" spans="1:47" ht="15.75" customHeight="1" thickBot="1" x14ac:dyDescent="0.25">
      <c r="A67" s="523"/>
      <c r="B67" s="524"/>
      <c r="C67" s="524"/>
      <c r="D67" s="524"/>
      <c r="E67" s="524"/>
      <c r="F67" s="524"/>
      <c r="G67" s="524"/>
      <c r="H67" s="524"/>
      <c r="I67" s="524"/>
      <c r="J67" s="524"/>
      <c r="K67" s="524"/>
      <c r="L67" s="524"/>
      <c r="M67" s="524"/>
      <c r="N67" s="524"/>
      <c r="O67" s="524"/>
      <c r="P67" s="524"/>
      <c r="Q67" s="524"/>
      <c r="R67" s="524"/>
      <c r="S67" s="524"/>
      <c r="T67" s="524"/>
      <c r="U67" s="524"/>
      <c r="V67" s="524"/>
      <c r="W67" s="524"/>
      <c r="X67" s="524"/>
      <c r="Y67" s="524"/>
      <c r="Z67" s="524"/>
      <c r="AA67" s="524"/>
      <c r="AB67" s="524"/>
      <c r="AC67" s="524"/>
      <c r="AD67" s="524"/>
      <c r="AE67" s="524"/>
      <c r="AF67" s="524"/>
      <c r="AG67" s="524"/>
      <c r="AH67" s="524"/>
      <c r="AI67" s="524"/>
      <c r="AJ67" s="524"/>
      <c r="AK67" s="524"/>
      <c r="AL67" s="524"/>
      <c r="AM67" s="524"/>
      <c r="AN67" s="524"/>
      <c r="AO67" s="524"/>
      <c r="AP67" s="524"/>
      <c r="AQ67" s="524"/>
      <c r="AR67" s="524"/>
      <c r="AS67" s="525"/>
    </row>
    <row r="68" spans="1:47" s="20" customFormat="1" ht="15.75" customHeight="1" thickBot="1" x14ac:dyDescent="0.35">
      <c r="A68" s="447"/>
      <c r="B68" s="9"/>
      <c r="C68" s="177" t="s">
        <v>49</v>
      </c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  <c r="AA68" s="482"/>
      <c r="AB68" s="482"/>
      <c r="AC68" s="482"/>
      <c r="AD68" s="482"/>
      <c r="AE68" s="482"/>
      <c r="AF68" s="482"/>
      <c r="AG68" s="482"/>
      <c r="AH68" s="482"/>
      <c r="AI68" s="482"/>
      <c r="AJ68" s="482"/>
      <c r="AK68" s="482"/>
      <c r="AL68" s="482"/>
      <c r="AM68" s="482"/>
      <c r="AN68" s="69"/>
      <c r="AO68" s="70"/>
      <c r="AP68" s="70"/>
      <c r="AQ68" s="70"/>
      <c r="AR68" s="70"/>
      <c r="AS68" s="199"/>
      <c r="AT68" s="1"/>
      <c r="AU68" s="1"/>
    </row>
    <row r="69" spans="1:47" s="20" customFormat="1" ht="15.75" customHeight="1" thickTop="1" x14ac:dyDescent="0.25">
      <c r="A69" s="448" t="s">
        <v>67</v>
      </c>
      <c r="B69" s="254" t="s">
        <v>19</v>
      </c>
      <c r="C69" s="204" t="s">
        <v>66</v>
      </c>
      <c r="D69" s="205"/>
      <c r="E69" s="367" t="str">
        <f t="shared" ref="E69:E91" si="146">IF(D69*14=0,"",D69*14)</f>
        <v/>
      </c>
      <c r="F69" s="441"/>
      <c r="G69" s="367" t="str">
        <f t="shared" ref="G69:G91" si="147">IF(F69*14=0,"",F69*14)</f>
        <v/>
      </c>
      <c r="H69" s="441"/>
      <c r="I69" s="442"/>
      <c r="J69" s="44"/>
      <c r="K69" s="367" t="str">
        <f t="shared" ref="K69:K91" si="148">IF(J69*14=0,"",J69*14)</f>
        <v/>
      </c>
      <c r="L69" s="443"/>
      <c r="M69" s="367" t="str">
        <f t="shared" ref="M69:M91" si="149">IF(L69*14=0,"",L69*14)</f>
        <v/>
      </c>
      <c r="N69" s="443"/>
      <c r="O69" s="444"/>
      <c r="P69" s="443"/>
      <c r="Q69" s="367" t="str">
        <f t="shared" ref="Q69:Q91" si="150">IF(P69*14=0,"",P69*14)</f>
        <v/>
      </c>
      <c r="R69" s="443"/>
      <c r="S69" s="367" t="str">
        <f t="shared" ref="S69:S91" si="151">IF(R69*14=0,"",R69*14)</f>
        <v/>
      </c>
      <c r="T69" s="443"/>
      <c r="U69" s="445"/>
      <c r="V69" s="44"/>
      <c r="W69" s="367" t="str">
        <f t="shared" ref="W69:W91" si="152">IF(V69*14=0,"",V69*14)</f>
        <v/>
      </c>
      <c r="X69" s="443"/>
      <c r="Y69" s="367" t="str">
        <f t="shared" ref="Y69:Y91" si="153">IF(X69*14=0,"",X69*14)</f>
        <v/>
      </c>
      <c r="Z69" s="443"/>
      <c r="AA69" s="444"/>
      <c r="AB69" s="443"/>
      <c r="AC69" s="367" t="str">
        <f t="shared" ref="AC69:AC91" si="154">IF(AB69*14=0,"",AB69*14)</f>
        <v/>
      </c>
      <c r="AD69" s="443"/>
      <c r="AE69" s="367" t="str">
        <f t="shared" ref="AE69:AE91" si="155">IF(AD69*14=0,"",AD69*14)</f>
        <v/>
      </c>
      <c r="AF69" s="443"/>
      <c r="AG69" s="445"/>
      <c r="AH69" s="44"/>
      <c r="AI69" s="367" t="str">
        <f t="shared" ref="AI69:AI91" si="156">IF(AH69*14=0,"",AH69*14)</f>
        <v/>
      </c>
      <c r="AJ69" s="443"/>
      <c r="AK69" s="367" t="str">
        <f t="shared" ref="AK69:AK91" si="157">IF(AJ69*14=0,"",AJ69*14)</f>
        <v/>
      </c>
      <c r="AL69" s="443"/>
      <c r="AM69" s="444"/>
      <c r="AN69" s="476"/>
      <c r="AO69" s="476"/>
      <c r="AP69" s="476"/>
      <c r="AQ69" s="476"/>
      <c r="AR69" s="477"/>
      <c r="AS69" s="477"/>
      <c r="AT69" s="235" t="s">
        <v>207</v>
      </c>
      <c r="AU69" s="314" t="s">
        <v>221</v>
      </c>
    </row>
    <row r="70" spans="1:47" s="20" customFormat="1" ht="15.75" customHeight="1" x14ac:dyDescent="0.25">
      <c r="A70" s="449" t="s">
        <v>68</v>
      </c>
      <c r="B70" s="42" t="s">
        <v>19</v>
      </c>
      <c r="C70" s="204" t="s">
        <v>69</v>
      </c>
      <c r="D70" s="205"/>
      <c r="E70" s="367" t="str">
        <f t="shared" si="146"/>
        <v/>
      </c>
      <c r="F70" s="441"/>
      <c r="G70" s="367" t="str">
        <f t="shared" si="147"/>
        <v/>
      </c>
      <c r="H70" s="441"/>
      <c r="I70" s="442"/>
      <c r="J70" s="44"/>
      <c r="K70" s="367" t="str">
        <f t="shared" si="148"/>
        <v/>
      </c>
      <c r="L70" s="443"/>
      <c r="M70" s="367" t="str">
        <f t="shared" si="149"/>
        <v/>
      </c>
      <c r="N70" s="443"/>
      <c r="O70" s="444"/>
      <c r="P70" s="443"/>
      <c r="Q70" s="367" t="str">
        <f t="shared" si="150"/>
        <v/>
      </c>
      <c r="R70" s="443"/>
      <c r="S70" s="367" t="str">
        <f t="shared" si="151"/>
        <v/>
      </c>
      <c r="T70" s="443"/>
      <c r="U70" s="445"/>
      <c r="V70" s="44"/>
      <c r="W70" s="367" t="str">
        <f t="shared" si="152"/>
        <v/>
      </c>
      <c r="X70" s="443"/>
      <c r="Y70" s="367" t="str">
        <f t="shared" si="153"/>
        <v/>
      </c>
      <c r="Z70" s="443"/>
      <c r="AA70" s="444"/>
      <c r="AB70" s="443"/>
      <c r="AC70" s="367" t="str">
        <f t="shared" si="154"/>
        <v/>
      </c>
      <c r="AD70" s="443"/>
      <c r="AE70" s="367" t="str">
        <f t="shared" si="155"/>
        <v/>
      </c>
      <c r="AF70" s="443"/>
      <c r="AG70" s="445"/>
      <c r="AH70" s="44"/>
      <c r="AI70" s="367" t="str">
        <f t="shared" si="156"/>
        <v/>
      </c>
      <c r="AJ70" s="443"/>
      <c r="AK70" s="367" t="str">
        <f t="shared" si="157"/>
        <v/>
      </c>
      <c r="AL70" s="443"/>
      <c r="AM70" s="444"/>
      <c r="AN70" s="514"/>
      <c r="AO70" s="515"/>
      <c r="AP70" s="515"/>
      <c r="AQ70" s="516"/>
      <c r="AR70" s="512"/>
      <c r="AS70" s="513"/>
      <c r="AT70" s="235" t="s">
        <v>207</v>
      </c>
      <c r="AU70" s="314" t="s">
        <v>232</v>
      </c>
    </row>
    <row r="71" spans="1:47" s="20" customFormat="1" ht="15.75" customHeight="1" x14ac:dyDescent="0.25">
      <c r="A71" s="449" t="s">
        <v>70</v>
      </c>
      <c r="B71" s="255" t="s">
        <v>19</v>
      </c>
      <c r="C71" s="204" t="s">
        <v>71</v>
      </c>
      <c r="D71" s="205"/>
      <c r="E71" s="367" t="str">
        <f t="shared" si="146"/>
        <v/>
      </c>
      <c r="F71" s="441"/>
      <c r="G71" s="367" t="str">
        <f t="shared" si="147"/>
        <v/>
      </c>
      <c r="H71" s="441"/>
      <c r="I71" s="442"/>
      <c r="J71" s="44"/>
      <c r="K71" s="367" t="str">
        <f t="shared" si="148"/>
        <v/>
      </c>
      <c r="L71" s="443"/>
      <c r="M71" s="367" t="str">
        <f t="shared" si="149"/>
        <v/>
      </c>
      <c r="N71" s="443"/>
      <c r="O71" s="444"/>
      <c r="P71" s="443"/>
      <c r="Q71" s="367" t="str">
        <f t="shared" si="150"/>
        <v/>
      </c>
      <c r="R71" s="443"/>
      <c r="S71" s="367" t="str">
        <f t="shared" si="151"/>
        <v/>
      </c>
      <c r="T71" s="443"/>
      <c r="U71" s="445"/>
      <c r="V71" s="44"/>
      <c r="W71" s="367" t="str">
        <f t="shared" si="152"/>
        <v/>
      </c>
      <c r="X71" s="443"/>
      <c r="Y71" s="367" t="str">
        <f t="shared" si="153"/>
        <v/>
      </c>
      <c r="Z71" s="443"/>
      <c r="AA71" s="444"/>
      <c r="AB71" s="443"/>
      <c r="AC71" s="367" t="str">
        <f t="shared" si="154"/>
        <v/>
      </c>
      <c r="AD71" s="443"/>
      <c r="AE71" s="367" t="str">
        <f t="shared" si="155"/>
        <v/>
      </c>
      <c r="AF71" s="443"/>
      <c r="AG71" s="445"/>
      <c r="AH71" s="44"/>
      <c r="AI71" s="367" t="str">
        <f t="shared" si="156"/>
        <v/>
      </c>
      <c r="AJ71" s="443"/>
      <c r="AK71" s="367" t="str">
        <f t="shared" si="157"/>
        <v/>
      </c>
      <c r="AL71" s="443"/>
      <c r="AM71" s="444"/>
      <c r="AN71" s="514"/>
      <c r="AO71" s="515"/>
      <c r="AP71" s="515"/>
      <c r="AQ71" s="516"/>
      <c r="AR71" s="526"/>
      <c r="AS71" s="527"/>
      <c r="AT71" s="235" t="s">
        <v>207</v>
      </c>
      <c r="AU71" s="314" t="s">
        <v>310</v>
      </c>
    </row>
    <row r="72" spans="1:47" s="20" customFormat="1" ht="15.75" customHeight="1" x14ac:dyDescent="0.25">
      <c r="A72" s="449" t="s">
        <v>72</v>
      </c>
      <c r="B72" s="42" t="s">
        <v>19</v>
      </c>
      <c r="C72" s="204" t="s">
        <v>73</v>
      </c>
      <c r="D72" s="205"/>
      <c r="E72" s="367" t="str">
        <f t="shared" si="146"/>
        <v/>
      </c>
      <c r="F72" s="441"/>
      <c r="G72" s="367" t="str">
        <f t="shared" si="147"/>
        <v/>
      </c>
      <c r="H72" s="441"/>
      <c r="I72" s="442"/>
      <c r="J72" s="44"/>
      <c r="K72" s="367" t="str">
        <f t="shared" si="148"/>
        <v/>
      </c>
      <c r="L72" s="443"/>
      <c r="M72" s="367" t="str">
        <f t="shared" si="149"/>
        <v/>
      </c>
      <c r="N72" s="443"/>
      <c r="O72" s="444"/>
      <c r="P72" s="443"/>
      <c r="Q72" s="367" t="str">
        <f t="shared" si="150"/>
        <v/>
      </c>
      <c r="R72" s="443"/>
      <c r="S72" s="367" t="str">
        <f t="shared" si="151"/>
        <v/>
      </c>
      <c r="T72" s="443"/>
      <c r="U72" s="445"/>
      <c r="V72" s="44"/>
      <c r="W72" s="367" t="str">
        <f t="shared" si="152"/>
        <v/>
      </c>
      <c r="X72" s="443"/>
      <c r="Y72" s="367" t="str">
        <f t="shared" si="153"/>
        <v/>
      </c>
      <c r="Z72" s="443"/>
      <c r="AA72" s="444"/>
      <c r="AB72" s="443"/>
      <c r="AC72" s="367" t="str">
        <f t="shared" si="154"/>
        <v/>
      </c>
      <c r="AD72" s="443"/>
      <c r="AE72" s="367" t="str">
        <f t="shared" si="155"/>
        <v/>
      </c>
      <c r="AF72" s="443"/>
      <c r="AG72" s="445"/>
      <c r="AH72" s="44"/>
      <c r="AI72" s="367" t="str">
        <f t="shared" si="156"/>
        <v/>
      </c>
      <c r="AJ72" s="443"/>
      <c r="AK72" s="367" t="str">
        <f t="shared" si="157"/>
        <v/>
      </c>
      <c r="AL72" s="443"/>
      <c r="AM72" s="444"/>
      <c r="AN72" s="521"/>
      <c r="AO72" s="521"/>
      <c r="AP72" s="521"/>
      <c r="AQ72" s="521"/>
      <c r="AR72" s="522"/>
      <c r="AS72" s="522"/>
      <c r="AT72" s="235" t="s">
        <v>208</v>
      </c>
      <c r="AU72" s="314" t="s">
        <v>234</v>
      </c>
    </row>
    <row r="73" spans="1:47" s="20" customFormat="1" ht="15.75" customHeight="1" x14ac:dyDescent="0.25">
      <c r="A73" s="449" t="s">
        <v>74</v>
      </c>
      <c r="B73" s="42" t="s">
        <v>19</v>
      </c>
      <c r="C73" s="204" t="s">
        <v>75</v>
      </c>
      <c r="D73" s="205"/>
      <c r="E73" s="367" t="str">
        <f t="shared" si="146"/>
        <v/>
      </c>
      <c r="F73" s="441"/>
      <c r="G73" s="367" t="str">
        <f t="shared" si="147"/>
        <v/>
      </c>
      <c r="H73" s="441"/>
      <c r="I73" s="442"/>
      <c r="J73" s="44"/>
      <c r="K73" s="367" t="str">
        <f t="shared" si="148"/>
        <v/>
      </c>
      <c r="L73" s="443"/>
      <c r="M73" s="367" t="str">
        <f t="shared" si="149"/>
        <v/>
      </c>
      <c r="N73" s="443"/>
      <c r="O73" s="444"/>
      <c r="P73" s="443"/>
      <c r="Q73" s="367" t="str">
        <f t="shared" si="150"/>
        <v/>
      </c>
      <c r="R73" s="443"/>
      <c r="S73" s="367" t="str">
        <f t="shared" si="151"/>
        <v/>
      </c>
      <c r="T73" s="443"/>
      <c r="U73" s="445"/>
      <c r="V73" s="44"/>
      <c r="W73" s="367" t="str">
        <f t="shared" si="152"/>
        <v/>
      </c>
      <c r="X73" s="443"/>
      <c r="Y73" s="367" t="str">
        <f t="shared" si="153"/>
        <v/>
      </c>
      <c r="Z73" s="443"/>
      <c r="AA73" s="444"/>
      <c r="AB73" s="443"/>
      <c r="AC73" s="367" t="str">
        <f t="shared" si="154"/>
        <v/>
      </c>
      <c r="AD73" s="443"/>
      <c r="AE73" s="367" t="str">
        <f t="shared" si="155"/>
        <v/>
      </c>
      <c r="AF73" s="443"/>
      <c r="AG73" s="445"/>
      <c r="AH73" s="44"/>
      <c r="AI73" s="367" t="str">
        <f t="shared" si="156"/>
        <v/>
      </c>
      <c r="AJ73" s="443"/>
      <c r="AK73" s="367" t="str">
        <f t="shared" si="157"/>
        <v/>
      </c>
      <c r="AL73" s="443"/>
      <c r="AM73" s="444"/>
      <c r="AN73" s="478"/>
      <c r="AO73" s="479"/>
      <c r="AP73" s="479"/>
      <c r="AQ73" s="480"/>
      <c r="AR73" s="474"/>
      <c r="AS73" s="475"/>
      <c r="AT73" s="235" t="s">
        <v>208</v>
      </c>
      <c r="AU73" s="314" t="s">
        <v>309</v>
      </c>
    </row>
    <row r="74" spans="1:47" s="20" customFormat="1" ht="15.75" customHeight="1" x14ac:dyDescent="0.25">
      <c r="A74" s="449" t="s">
        <v>76</v>
      </c>
      <c r="B74" s="42" t="s">
        <v>19</v>
      </c>
      <c r="C74" s="215" t="s">
        <v>77</v>
      </c>
      <c r="D74" s="205"/>
      <c r="E74" s="367" t="str">
        <f t="shared" si="146"/>
        <v/>
      </c>
      <c r="F74" s="441"/>
      <c r="G74" s="367" t="str">
        <f t="shared" si="147"/>
        <v/>
      </c>
      <c r="H74" s="441"/>
      <c r="I74" s="442"/>
      <c r="J74" s="44"/>
      <c r="K74" s="367" t="str">
        <f t="shared" si="148"/>
        <v/>
      </c>
      <c r="L74" s="443"/>
      <c r="M74" s="367" t="str">
        <f t="shared" si="149"/>
        <v/>
      </c>
      <c r="N74" s="443"/>
      <c r="O74" s="444"/>
      <c r="P74" s="443"/>
      <c r="Q74" s="367" t="str">
        <f t="shared" si="150"/>
        <v/>
      </c>
      <c r="R74" s="443"/>
      <c r="S74" s="367" t="str">
        <f t="shared" si="151"/>
        <v/>
      </c>
      <c r="T74" s="443"/>
      <c r="U74" s="445"/>
      <c r="V74" s="44"/>
      <c r="W74" s="367" t="str">
        <f t="shared" si="152"/>
        <v/>
      </c>
      <c r="X74" s="443"/>
      <c r="Y74" s="367" t="str">
        <f t="shared" si="153"/>
        <v/>
      </c>
      <c r="Z74" s="443"/>
      <c r="AA74" s="444"/>
      <c r="AB74" s="443"/>
      <c r="AC74" s="367" t="str">
        <f t="shared" si="154"/>
        <v/>
      </c>
      <c r="AD74" s="443"/>
      <c r="AE74" s="367" t="str">
        <f t="shared" si="155"/>
        <v/>
      </c>
      <c r="AF74" s="443"/>
      <c r="AG74" s="445"/>
      <c r="AH74" s="44"/>
      <c r="AI74" s="367" t="str">
        <f t="shared" si="156"/>
        <v/>
      </c>
      <c r="AJ74" s="443"/>
      <c r="AK74" s="367" t="str">
        <f t="shared" si="157"/>
        <v/>
      </c>
      <c r="AL74" s="443"/>
      <c r="AM74" s="444"/>
      <c r="AN74" s="478"/>
      <c r="AO74" s="479"/>
      <c r="AP74" s="479"/>
      <c r="AQ74" s="480"/>
      <c r="AR74" s="474"/>
      <c r="AS74" s="475"/>
      <c r="AT74" s="235" t="s">
        <v>208</v>
      </c>
      <c r="AU74" s="314" t="s">
        <v>235</v>
      </c>
    </row>
    <row r="75" spans="1:47" s="20" customFormat="1" ht="15.75" customHeight="1" x14ac:dyDescent="0.25">
      <c r="A75" s="450" t="s">
        <v>80</v>
      </c>
      <c r="B75" s="42" t="s">
        <v>19</v>
      </c>
      <c r="C75" s="214" t="s">
        <v>78</v>
      </c>
      <c r="D75" s="205"/>
      <c r="E75" s="367" t="str">
        <f t="shared" si="146"/>
        <v/>
      </c>
      <c r="F75" s="441"/>
      <c r="G75" s="367" t="str">
        <f t="shared" si="147"/>
        <v/>
      </c>
      <c r="H75" s="441"/>
      <c r="I75" s="442"/>
      <c r="J75" s="44"/>
      <c r="K75" s="367" t="str">
        <f t="shared" si="148"/>
        <v/>
      </c>
      <c r="L75" s="443"/>
      <c r="M75" s="367" t="str">
        <f t="shared" si="149"/>
        <v/>
      </c>
      <c r="N75" s="443"/>
      <c r="O75" s="444"/>
      <c r="P75" s="443"/>
      <c r="Q75" s="367" t="str">
        <f t="shared" si="150"/>
        <v/>
      </c>
      <c r="R75" s="443"/>
      <c r="S75" s="367" t="str">
        <f t="shared" si="151"/>
        <v/>
      </c>
      <c r="T75" s="443"/>
      <c r="U75" s="445"/>
      <c r="V75" s="44"/>
      <c r="W75" s="367" t="str">
        <f t="shared" si="152"/>
        <v/>
      </c>
      <c r="X75" s="443"/>
      <c r="Y75" s="367" t="str">
        <f t="shared" si="153"/>
        <v/>
      </c>
      <c r="Z75" s="443"/>
      <c r="AA75" s="444"/>
      <c r="AB75" s="443"/>
      <c r="AC75" s="367" t="str">
        <f t="shared" si="154"/>
        <v/>
      </c>
      <c r="AD75" s="443"/>
      <c r="AE75" s="367" t="str">
        <f t="shared" si="155"/>
        <v/>
      </c>
      <c r="AF75" s="443"/>
      <c r="AG75" s="445"/>
      <c r="AH75" s="44"/>
      <c r="AI75" s="367" t="str">
        <f t="shared" si="156"/>
        <v/>
      </c>
      <c r="AJ75" s="443"/>
      <c r="AK75" s="367" t="str">
        <f t="shared" si="157"/>
        <v/>
      </c>
      <c r="AL75" s="443"/>
      <c r="AM75" s="444"/>
      <c r="AN75" s="478"/>
      <c r="AO75" s="479"/>
      <c r="AP75" s="479"/>
      <c r="AQ75" s="480"/>
      <c r="AR75" s="474"/>
      <c r="AS75" s="475"/>
      <c r="AT75" s="235" t="s">
        <v>209</v>
      </c>
      <c r="AU75" s="314" t="s">
        <v>237</v>
      </c>
    </row>
    <row r="76" spans="1:47" s="20" customFormat="1" ht="15.75" customHeight="1" x14ac:dyDescent="0.25">
      <c r="A76" s="450" t="s">
        <v>81</v>
      </c>
      <c r="B76" s="42" t="s">
        <v>19</v>
      </c>
      <c r="C76" s="213" t="s">
        <v>79</v>
      </c>
      <c r="D76" s="205"/>
      <c r="E76" s="367" t="str">
        <f t="shared" si="146"/>
        <v/>
      </c>
      <c r="F76" s="441"/>
      <c r="G76" s="367" t="str">
        <f t="shared" si="147"/>
        <v/>
      </c>
      <c r="H76" s="441"/>
      <c r="I76" s="442"/>
      <c r="J76" s="44"/>
      <c r="K76" s="367" t="str">
        <f t="shared" si="148"/>
        <v/>
      </c>
      <c r="L76" s="443"/>
      <c r="M76" s="367" t="str">
        <f t="shared" si="149"/>
        <v/>
      </c>
      <c r="N76" s="443"/>
      <c r="O76" s="444"/>
      <c r="P76" s="443"/>
      <c r="Q76" s="367" t="str">
        <f t="shared" si="150"/>
        <v/>
      </c>
      <c r="R76" s="443"/>
      <c r="S76" s="367" t="str">
        <f t="shared" si="151"/>
        <v/>
      </c>
      <c r="T76" s="443"/>
      <c r="U76" s="445"/>
      <c r="V76" s="44"/>
      <c r="W76" s="367" t="str">
        <f t="shared" si="152"/>
        <v/>
      </c>
      <c r="X76" s="443"/>
      <c r="Y76" s="367" t="str">
        <f t="shared" si="153"/>
        <v/>
      </c>
      <c r="Z76" s="443"/>
      <c r="AA76" s="444"/>
      <c r="AB76" s="443"/>
      <c r="AC76" s="367" t="str">
        <f t="shared" si="154"/>
        <v/>
      </c>
      <c r="AD76" s="443"/>
      <c r="AE76" s="367" t="str">
        <f t="shared" si="155"/>
        <v/>
      </c>
      <c r="AF76" s="443"/>
      <c r="AG76" s="445"/>
      <c r="AH76" s="44"/>
      <c r="AI76" s="367" t="str">
        <f t="shared" si="156"/>
        <v/>
      </c>
      <c r="AJ76" s="443"/>
      <c r="AK76" s="367" t="str">
        <f t="shared" si="157"/>
        <v/>
      </c>
      <c r="AL76" s="443"/>
      <c r="AM76" s="444"/>
      <c r="AN76" s="478"/>
      <c r="AO76" s="479"/>
      <c r="AP76" s="479"/>
      <c r="AQ76" s="480"/>
      <c r="AR76" s="474"/>
      <c r="AS76" s="475"/>
      <c r="AT76" s="235" t="s">
        <v>209</v>
      </c>
      <c r="AU76" s="314" t="s">
        <v>312</v>
      </c>
    </row>
    <row r="77" spans="1:47" s="20" customFormat="1" ht="15.75" customHeight="1" x14ac:dyDescent="0.25">
      <c r="A77" s="450" t="s">
        <v>85</v>
      </c>
      <c r="B77" s="42" t="s">
        <v>19</v>
      </c>
      <c r="C77" s="287" t="s">
        <v>82</v>
      </c>
      <c r="D77" s="205"/>
      <c r="E77" s="367" t="str">
        <f t="shared" si="146"/>
        <v/>
      </c>
      <c r="F77" s="441"/>
      <c r="G77" s="367" t="str">
        <f t="shared" si="147"/>
        <v/>
      </c>
      <c r="H77" s="441"/>
      <c r="I77" s="442"/>
      <c r="J77" s="44"/>
      <c r="K77" s="367" t="str">
        <f t="shared" si="148"/>
        <v/>
      </c>
      <c r="L77" s="443"/>
      <c r="M77" s="367" t="str">
        <f t="shared" si="149"/>
        <v/>
      </c>
      <c r="N77" s="443"/>
      <c r="O77" s="444"/>
      <c r="P77" s="443"/>
      <c r="Q77" s="367" t="str">
        <f t="shared" si="150"/>
        <v/>
      </c>
      <c r="R77" s="443"/>
      <c r="S77" s="367" t="str">
        <f t="shared" si="151"/>
        <v/>
      </c>
      <c r="T77" s="443"/>
      <c r="U77" s="445"/>
      <c r="V77" s="44"/>
      <c r="W77" s="367" t="str">
        <f t="shared" si="152"/>
        <v/>
      </c>
      <c r="X77" s="443"/>
      <c r="Y77" s="367" t="str">
        <f t="shared" si="153"/>
        <v/>
      </c>
      <c r="Z77" s="443"/>
      <c r="AA77" s="444"/>
      <c r="AB77" s="443"/>
      <c r="AC77" s="367" t="str">
        <f t="shared" si="154"/>
        <v/>
      </c>
      <c r="AD77" s="443"/>
      <c r="AE77" s="367" t="str">
        <f t="shared" si="155"/>
        <v/>
      </c>
      <c r="AF77" s="443"/>
      <c r="AG77" s="445"/>
      <c r="AH77" s="44"/>
      <c r="AI77" s="367" t="str">
        <f t="shared" si="156"/>
        <v/>
      </c>
      <c r="AJ77" s="443"/>
      <c r="AK77" s="367" t="str">
        <f t="shared" si="157"/>
        <v/>
      </c>
      <c r="AL77" s="443"/>
      <c r="AM77" s="444"/>
      <c r="AN77" s="478"/>
      <c r="AO77" s="479"/>
      <c r="AP77" s="479"/>
      <c r="AQ77" s="480"/>
      <c r="AR77" s="474"/>
      <c r="AS77" s="475"/>
      <c r="AT77" s="235" t="s">
        <v>209</v>
      </c>
      <c r="AU77" s="258" t="s">
        <v>236</v>
      </c>
    </row>
    <row r="78" spans="1:47" s="20" customFormat="1" ht="15.75" customHeight="1" x14ac:dyDescent="0.25">
      <c r="A78" s="450" t="s">
        <v>86</v>
      </c>
      <c r="B78" s="42" t="s">
        <v>19</v>
      </c>
      <c r="C78" s="287" t="s">
        <v>83</v>
      </c>
      <c r="D78" s="205"/>
      <c r="E78" s="367" t="str">
        <f t="shared" si="146"/>
        <v/>
      </c>
      <c r="F78" s="441"/>
      <c r="G78" s="367" t="str">
        <f t="shared" si="147"/>
        <v/>
      </c>
      <c r="H78" s="441"/>
      <c r="I78" s="442"/>
      <c r="J78" s="44"/>
      <c r="K78" s="367" t="str">
        <f t="shared" si="148"/>
        <v/>
      </c>
      <c r="L78" s="443"/>
      <c r="M78" s="367" t="str">
        <f t="shared" si="149"/>
        <v/>
      </c>
      <c r="N78" s="443"/>
      <c r="O78" s="444"/>
      <c r="P78" s="443"/>
      <c r="Q78" s="367" t="str">
        <f t="shared" si="150"/>
        <v/>
      </c>
      <c r="R78" s="443"/>
      <c r="S78" s="367" t="str">
        <f t="shared" si="151"/>
        <v/>
      </c>
      <c r="T78" s="443"/>
      <c r="U78" s="445"/>
      <c r="V78" s="44"/>
      <c r="W78" s="367" t="str">
        <f t="shared" si="152"/>
        <v/>
      </c>
      <c r="X78" s="443"/>
      <c r="Y78" s="367" t="str">
        <f t="shared" si="153"/>
        <v/>
      </c>
      <c r="Z78" s="443"/>
      <c r="AA78" s="444"/>
      <c r="AB78" s="443"/>
      <c r="AC78" s="367" t="str">
        <f t="shared" si="154"/>
        <v/>
      </c>
      <c r="AD78" s="443"/>
      <c r="AE78" s="367" t="str">
        <f t="shared" si="155"/>
        <v/>
      </c>
      <c r="AF78" s="443"/>
      <c r="AG78" s="445"/>
      <c r="AH78" s="44"/>
      <c r="AI78" s="367" t="str">
        <f t="shared" si="156"/>
        <v/>
      </c>
      <c r="AJ78" s="443"/>
      <c r="AK78" s="367" t="str">
        <f t="shared" si="157"/>
        <v/>
      </c>
      <c r="AL78" s="443"/>
      <c r="AM78" s="444"/>
      <c r="AN78" s="478"/>
      <c r="AO78" s="479"/>
      <c r="AP78" s="479"/>
      <c r="AQ78" s="480"/>
      <c r="AR78" s="474"/>
      <c r="AS78" s="475"/>
      <c r="AT78" s="235" t="s">
        <v>209</v>
      </c>
      <c r="AU78" s="258" t="s">
        <v>237</v>
      </c>
    </row>
    <row r="79" spans="1:47" s="20" customFormat="1" ht="15.75" customHeight="1" x14ac:dyDescent="0.25">
      <c r="A79" s="450" t="s">
        <v>87</v>
      </c>
      <c r="B79" s="42" t="s">
        <v>19</v>
      </c>
      <c r="C79" s="331" t="s">
        <v>84</v>
      </c>
      <c r="D79" s="205"/>
      <c r="E79" s="367" t="str">
        <f t="shared" si="146"/>
        <v/>
      </c>
      <c r="F79" s="441"/>
      <c r="G79" s="367" t="str">
        <f t="shared" si="147"/>
        <v/>
      </c>
      <c r="H79" s="441"/>
      <c r="I79" s="442"/>
      <c r="J79" s="44"/>
      <c r="K79" s="367" t="str">
        <f t="shared" si="148"/>
        <v/>
      </c>
      <c r="L79" s="443"/>
      <c r="M79" s="367" t="str">
        <f t="shared" si="149"/>
        <v/>
      </c>
      <c r="N79" s="443"/>
      <c r="O79" s="444"/>
      <c r="P79" s="443"/>
      <c r="Q79" s="367" t="str">
        <f t="shared" si="150"/>
        <v/>
      </c>
      <c r="R79" s="443"/>
      <c r="S79" s="367" t="str">
        <f t="shared" si="151"/>
        <v/>
      </c>
      <c r="T79" s="443"/>
      <c r="U79" s="445"/>
      <c r="V79" s="44"/>
      <c r="W79" s="367" t="str">
        <f t="shared" si="152"/>
        <v/>
      </c>
      <c r="X79" s="443"/>
      <c r="Y79" s="367" t="str">
        <f t="shared" si="153"/>
        <v/>
      </c>
      <c r="Z79" s="443"/>
      <c r="AA79" s="444"/>
      <c r="AB79" s="443"/>
      <c r="AC79" s="367" t="str">
        <f t="shared" si="154"/>
        <v/>
      </c>
      <c r="AD79" s="443"/>
      <c r="AE79" s="367" t="str">
        <f t="shared" si="155"/>
        <v/>
      </c>
      <c r="AF79" s="443"/>
      <c r="AG79" s="445"/>
      <c r="AH79" s="44"/>
      <c r="AI79" s="367" t="str">
        <f t="shared" si="156"/>
        <v/>
      </c>
      <c r="AJ79" s="443"/>
      <c r="AK79" s="367" t="str">
        <f t="shared" si="157"/>
        <v/>
      </c>
      <c r="AL79" s="443"/>
      <c r="AM79" s="444"/>
      <c r="AN79" s="478"/>
      <c r="AO79" s="479"/>
      <c r="AP79" s="479"/>
      <c r="AQ79" s="480"/>
      <c r="AR79" s="474"/>
      <c r="AS79" s="475"/>
      <c r="AT79" s="235" t="s">
        <v>209</v>
      </c>
      <c r="AU79" s="258" t="s">
        <v>238</v>
      </c>
    </row>
    <row r="80" spans="1:47" s="20" customFormat="1" ht="15.75" customHeight="1" x14ac:dyDescent="0.25">
      <c r="A80" s="451" t="s">
        <v>90</v>
      </c>
      <c r="B80" s="42" t="s">
        <v>19</v>
      </c>
      <c r="C80" s="287" t="s">
        <v>88</v>
      </c>
      <c r="D80" s="205"/>
      <c r="E80" s="367" t="str">
        <f t="shared" si="146"/>
        <v/>
      </c>
      <c r="F80" s="441"/>
      <c r="G80" s="367" t="str">
        <f t="shared" si="147"/>
        <v/>
      </c>
      <c r="H80" s="441"/>
      <c r="I80" s="442"/>
      <c r="J80" s="44"/>
      <c r="K80" s="367" t="str">
        <f t="shared" si="148"/>
        <v/>
      </c>
      <c r="L80" s="443"/>
      <c r="M80" s="367" t="str">
        <f t="shared" si="149"/>
        <v/>
      </c>
      <c r="N80" s="443"/>
      <c r="O80" s="444"/>
      <c r="P80" s="443"/>
      <c r="Q80" s="367" t="str">
        <f t="shared" si="150"/>
        <v/>
      </c>
      <c r="R80" s="443"/>
      <c r="S80" s="367" t="str">
        <f t="shared" si="151"/>
        <v/>
      </c>
      <c r="T80" s="443"/>
      <c r="U80" s="445"/>
      <c r="V80" s="44"/>
      <c r="W80" s="367" t="str">
        <f t="shared" si="152"/>
        <v/>
      </c>
      <c r="X80" s="443"/>
      <c r="Y80" s="367" t="str">
        <f t="shared" si="153"/>
        <v/>
      </c>
      <c r="Z80" s="443"/>
      <c r="AA80" s="444"/>
      <c r="AB80" s="443"/>
      <c r="AC80" s="367" t="str">
        <f t="shared" si="154"/>
        <v/>
      </c>
      <c r="AD80" s="443"/>
      <c r="AE80" s="367" t="str">
        <f t="shared" si="155"/>
        <v/>
      </c>
      <c r="AF80" s="443"/>
      <c r="AG80" s="445"/>
      <c r="AH80" s="44"/>
      <c r="AI80" s="367" t="str">
        <f t="shared" si="156"/>
        <v/>
      </c>
      <c r="AJ80" s="443"/>
      <c r="AK80" s="367" t="str">
        <f t="shared" si="157"/>
        <v/>
      </c>
      <c r="AL80" s="443"/>
      <c r="AM80" s="444"/>
      <c r="AN80" s="478"/>
      <c r="AO80" s="479"/>
      <c r="AP80" s="479"/>
      <c r="AQ80" s="480"/>
      <c r="AR80" s="474"/>
      <c r="AS80" s="475"/>
      <c r="AT80" s="235" t="s">
        <v>208</v>
      </c>
      <c r="AU80" s="258" t="s">
        <v>235</v>
      </c>
    </row>
    <row r="81" spans="1:47" s="20" customFormat="1" ht="15.75" customHeight="1" x14ac:dyDescent="0.25">
      <c r="A81" s="451" t="s">
        <v>91</v>
      </c>
      <c r="B81" s="42" t="s">
        <v>19</v>
      </c>
      <c r="C81" s="331" t="s">
        <v>89</v>
      </c>
      <c r="D81" s="205"/>
      <c r="E81" s="367" t="str">
        <f t="shared" si="146"/>
        <v/>
      </c>
      <c r="F81" s="441"/>
      <c r="G81" s="367" t="str">
        <f t="shared" si="147"/>
        <v/>
      </c>
      <c r="H81" s="441"/>
      <c r="I81" s="442"/>
      <c r="J81" s="44"/>
      <c r="K81" s="367" t="str">
        <f t="shared" si="148"/>
        <v/>
      </c>
      <c r="L81" s="443"/>
      <c r="M81" s="367" t="str">
        <f t="shared" si="149"/>
        <v/>
      </c>
      <c r="N81" s="443"/>
      <c r="O81" s="444"/>
      <c r="P81" s="443"/>
      <c r="Q81" s="367" t="str">
        <f t="shared" si="150"/>
        <v/>
      </c>
      <c r="R81" s="443"/>
      <c r="S81" s="367" t="str">
        <f t="shared" si="151"/>
        <v/>
      </c>
      <c r="T81" s="443"/>
      <c r="U81" s="445"/>
      <c r="V81" s="44"/>
      <c r="W81" s="367" t="str">
        <f t="shared" si="152"/>
        <v/>
      </c>
      <c r="X81" s="443"/>
      <c r="Y81" s="367" t="str">
        <f t="shared" si="153"/>
        <v/>
      </c>
      <c r="Z81" s="443"/>
      <c r="AA81" s="444"/>
      <c r="AB81" s="443"/>
      <c r="AC81" s="367" t="str">
        <f t="shared" si="154"/>
        <v/>
      </c>
      <c r="AD81" s="443"/>
      <c r="AE81" s="367" t="str">
        <f t="shared" si="155"/>
        <v/>
      </c>
      <c r="AF81" s="443"/>
      <c r="AG81" s="445"/>
      <c r="AH81" s="44"/>
      <c r="AI81" s="367" t="str">
        <f t="shared" si="156"/>
        <v/>
      </c>
      <c r="AJ81" s="443"/>
      <c r="AK81" s="367" t="str">
        <f t="shared" si="157"/>
        <v/>
      </c>
      <c r="AL81" s="443"/>
      <c r="AM81" s="444"/>
      <c r="AN81" s="478"/>
      <c r="AO81" s="479"/>
      <c r="AP81" s="479"/>
      <c r="AQ81" s="480"/>
      <c r="AR81" s="474"/>
      <c r="AS81" s="475"/>
      <c r="AT81" s="235" t="s">
        <v>208</v>
      </c>
      <c r="AU81" s="258" t="s">
        <v>235</v>
      </c>
    </row>
    <row r="82" spans="1:47" s="20" customFormat="1" ht="15.75" customHeight="1" x14ac:dyDescent="0.25">
      <c r="A82" s="449" t="s">
        <v>256</v>
      </c>
      <c r="B82" s="42" t="s">
        <v>19</v>
      </c>
      <c r="C82" s="204" t="s">
        <v>210</v>
      </c>
      <c r="D82" s="205"/>
      <c r="E82" s="367" t="str">
        <f t="shared" si="146"/>
        <v/>
      </c>
      <c r="F82" s="441"/>
      <c r="G82" s="367" t="str">
        <f t="shared" si="147"/>
        <v/>
      </c>
      <c r="H82" s="441"/>
      <c r="I82" s="442"/>
      <c r="J82" s="44"/>
      <c r="K82" s="367" t="str">
        <f t="shared" si="148"/>
        <v/>
      </c>
      <c r="L82" s="443"/>
      <c r="M82" s="367" t="str">
        <f t="shared" si="149"/>
        <v/>
      </c>
      <c r="N82" s="443"/>
      <c r="O82" s="444"/>
      <c r="P82" s="443"/>
      <c r="Q82" s="367" t="str">
        <f t="shared" si="150"/>
        <v/>
      </c>
      <c r="R82" s="443"/>
      <c r="S82" s="367" t="str">
        <f t="shared" si="151"/>
        <v/>
      </c>
      <c r="T82" s="443"/>
      <c r="U82" s="445"/>
      <c r="V82" s="44"/>
      <c r="W82" s="367" t="str">
        <f t="shared" si="152"/>
        <v/>
      </c>
      <c r="X82" s="443"/>
      <c r="Y82" s="367" t="str">
        <f t="shared" si="153"/>
        <v/>
      </c>
      <c r="Z82" s="443"/>
      <c r="AA82" s="444"/>
      <c r="AB82" s="443"/>
      <c r="AC82" s="367" t="str">
        <f t="shared" si="154"/>
        <v/>
      </c>
      <c r="AD82" s="443"/>
      <c r="AE82" s="367" t="str">
        <f t="shared" si="155"/>
        <v/>
      </c>
      <c r="AF82" s="443"/>
      <c r="AG82" s="445"/>
      <c r="AH82" s="44"/>
      <c r="AI82" s="367" t="str">
        <f t="shared" si="156"/>
        <v/>
      </c>
      <c r="AJ82" s="443"/>
      <c r="AK82" s="367" t="str">
        <f t="shared" si="157"/>
        <v/>
      </c>
      <c r="AL82" s="443"/>
      <c r="AM82" s="444"/>
      <c r="AN82" s="478"/>
      <c r="AO82" s="479"/>
      <c r="AP82" s="479"/>
      <c r="AQ82" s="480"/>
      <c r="AR82" s="474"/>
      <c r="AS82" s="475"/>
      <c r="AT82" s="256" t="s">
        <v>257</v>
      </c>
      <c r="AU82" s="258" t="s">
        <v>258</v>
      </c>
    </row>
    <row r="83" spans="1:47" s="20" customFormat="1" ht="15.75" customHeight="1" x14ac:dyDescent="0.25">
      <c r="A83" s="449" t="s">
        <v>248</v>
      </c>
      <c r="B83" s="42" t="s">
        <v>19</v>
      </c>
      <c r="C83" s="204" t="s">
        <v>213</v>
      </c>
      <c r="D83" s="205"/>
      <c r="E83" s="367" t="str">
        <f t="shared" si="146"/>
        <v/>
      </c>
      <c r="F83" s="441"/>
      <c r="G83" s="367" t="str">
        <f t="shared" si="147"/>
        <v/>
      </c>
      <c r="H83" s="441"/>
      <c r="I83" s="442"/>
      <c r="J83" s="44"/>
      <c r="K83" s="367" t="str">
        <f t="shared" si="148"/>
        <v/>
      </c>
      <c r="L83" s="443"/>
      <c r="M83" s="367" t="str">
        <f t="shared" si="149"/>
        <v/>
      </c>
      <c r="N83" s="443"/>
      <c r="O83" s="444"/>
      <c r="P83" s="443"/>
      <c r="Q83" s="367" t="str">
        <f t="shared" si="150"/>
        <v/>
      </c>
      <c r="R83" s="443"/>
      <c r="S83" s="367" t="str">
        <f t="shared" si="151"/>
        <v/>
      </c>
      <c r="T83" s="443"/>
      <c r="U83" s="445"/>
      <c r="V83" s="44"/>
      <c r="W83" s="367" t="str">
        <f t="shared" si="152"/>
        <v/>
      </c>
      <c r="X83" s="443"/>
      <c r="Y83" s="367" t="str">
        <f t="shared" si="153"/>
        <v/>
      </c>
      <c r="Z83" s="443"/>
      <c r="AA83" s="444"/>
      <c r="AB83" s="443"/>
      <c r="AC83" s="367" t="str">
        <f t="shared" si="154"/>
        <v/>
      </c>
      <c r="AD83" s="443"/>
      <c r="AE83" s="367" t="str">
        <f t="shared" si="155"/>
        <v/>
      </c>
      <c r="AF83" s="443"/>
      <c r="AG83" s="445"/>
      <c r="AH83" s="44"/>
      <c r="AI83" s="367" t="str">
        <f t="shared" si="156"/>
        <v/>
      </c>
      <c r="AJ83" s="443"/>
      <c r="AK83" s="367" t="str">
        <f t="shared" si="157"/>
        <v/>
      </c>
      <c r="AL83" s="443"/>
      <c r="AM83" s="444"/>
      <c r="AN83" s="478"/>
      <c r="AO83" s="479"/>
      <c r="AP83" s="479"/>
      <c r="AQ83" s="480"/>
      <c r="AR83" s="474"/>
      <c r="AS83" s="475"/>
      <c r="AT83" s="235" t="s">
        <v>209</v>
      </c>
      <c r="AU83" s="258" t="s">
        <v>238</v>
      </c>
    </row>
    <row r="84" spans="1:47" s="20" customFormat="1" ht="15.75" customHeight="1" x14ac:dyDescent="0.25">
      <c r="A84" s="449" t="s">
        <v>249</v>
      </c>
      <c r="B84" s="42" t="s">
        <v>19</v>
      </c>
      <c r="C84" s="204" t="s">
        <v>214</v>
      </c>
      <c r="D84" s="205"/>
      <c r="E84" s="367" t="str">
        <f t="shared" si="146"/>
        <v/>
      </c>
      <c r="F84" s="441"/>
      <c r="G84" s="367" t="str">
        <f t="shared" si="147"/>
        <v/>
      </c>
      <c r="H84" s="441"/>
      <c r="I84" s="442"/>
      <c r="J84" s="44"/>
      <c r="K84" s="367" t="str">
        <f t="shared" si="148"/>
        <v/>
      </c>
      <c r="L84" s="443"/>
      <c r="M84" s="367" t="str">
        <f t="shared" si="149"/>
        <v/>
      </c>
      <c r="N84" s="443"/>
      <c r="O84" s="444"/>
      <c r="P84" s="443"/>
      <c r="Q84" s="367" t="str">
        <f t="shared" si="150"/>
        <v/>
      </c>
      <c r="R84" s="443"/>
      <c r="S84" s="367" t="str">
        <f t="shared" si="151"/>
        <v/>
      </c>
      <c r="T84" s="443"/>
      <c r="U84" s="445"/>
      <c r="V84" s="44"/>
      <c r="W84" s="367" t="str">
        <f t="shared" si="152"/>
        <v/>
      </c>
      <c r="X84" s="443"/>
      <c r="Y84" s="367" t="str">
        <f t="shared" si="153"/>
        <v/>
      </c>
      <c r="Z84" s="443"/>
      <c r="AA84" s="444"/>
      <c r="AB84" s="443"/>
      <c r="AC84" s="367" t="str">
        <f t="shared" si="154"/>
        <v/>
      </c>
      <c r="AD84" s="443"/>
      <c r="AE84" s="367" t="str">
        <f t="shared" si="155"/>
        <v/>
      </c>
      <c r="AF84" s="443"/>
      <c r="AG84" s="445"/>
      <c r="AH84" s="44"/>
      <c r="AI84" s="367" t="str">
        <f t="shared" si="156"/>
        <v/>
      </c>
      <c r="AJ84" s="443"/>
      <c r="AK84" s="367" t="str">
        <f t="shared" si="157"/>
        <v/>
      </c>
      <c r="AL84" s="443"/>
      <c r="AM84" s="444"/>
      <c r="AN84" s="478"/>
      <c r="AO84" s="479"/>
      <c r="AP84" s="479"/>
      <c r="AQ84" s="480"/>
      <c r="AR84" s="474"/>
      <c r="AS84" s="475"/>
      <c r="AT84" s="235" t="s">
        <v>209</v>
      </c>
      <c r="AU84" s="182" t="s">
        <v>231</v>
      </c>
    </row>
    <row r="85" spans="1:47" s="20" customFormat="1" ht="15.75" customHeight="1" x14ac:dyDescent="0.3">
      <c r="A85" s="259"/>
      <c r="B85" s="47"/>
      <c r="C85" s="204"/>
      <c r="D85" s="205"/>
      <c r="E85" s="4" t="str">
        <f t="shared" si="146"/>
        <v/>
      </c>
      <c r="F85" s="92"/>
      <c r="G85" s="4" t="str">
        <f t="shared" si="147"/>
        <v/>
      </c>
      <c r="H85" s="92"/>
      <c r="I85" s="93"/>
      <c r="J85" s="44"/>
      <c r="K85" s="4" t="str">
        <f t="shared" si="148"/>
        <v/>
      </c>
      <c r="L85" s="43"/>
      <c r="M85" s="4" t="str">
        <f t="shared" si="149"/>
        <v/>
      </c>
      <c r="N85" s="43"/>
      <c r="O85" s="46"/>
      <c r="P85" s="43"/>
      <c r="Q85" s="4" t="str">
        <f t="shared" si="150"/>
        <v/>
      </c>
      <c r="R85" s="43"/>
      <c r="S85" s="4" t="str">
        <f t="shared" si="151"/>
        <v/>
      </c>
      <c r="T85" s="43"/>
      <c r="U85" s="45"/>
      <c r="V85" s="44"/>
      <c r="W85" s="4" t="str">
        <f t="shared" si="152"/>
        <v/>
      </c>
      <c r="X85" s="43"/>
      <c r="Y85" s="4" t="str">
        <f t="shared" si="153"/>
        <v/>
      </c>
      <c r="Z85" s="43"/>
      <c r="AA85" s="46"/>
      <c r="AB85" s="43"/>
      <c r="AC85" s="4" t="str">
        <f t="shared" si="154"/>
        <v/>
      </c>
      <c r="AD85" s="43"/>
      <c r="AE85" s="4" t="str">
        <f t="shared" si="155"/>
        <v/>
      </c>
      <c r="AF85" s="43"/>
      <c r="AG85" s="45"/>
      <c r="AH85" s="44"/>
      <c r="AI85" s="4" t="str">
        <f t="shared" si="156"/>
        <v/>
      </c>
      <c r="AJ85" s="43"/>
      <c r="AK85" s="4" t="str">
        <f t="shared" si="157"/>
        <v/>
      </c>
      <c r="AL85" s="43"/>
      <c r="AM85" s="46"/>
      <c r="AN85" s="478"/>
      <c r="AO85" s="490"/>
      <c r="AP85" s="490"/>
      <c r="AQ85" s="491"/>
      <c r="AR85" s="492"/>
      <c r="AS85" s="493"/>
      <c r="AT85" s="257"/>
      <c r="AU85" s="258"/>
    </row>
    <row r="86" spans="1:47" s="20" customFormat="1" ht="15.75" customHeight="1" x14ac:dyDescent="0.3">
      <c r="A86" s="259"/>
      <c r="B86" s="47"/>
      <c r="C86" s="204"/>
      <c r="D86" s="205"/>
      <c r="E86" s="4" t="str">
        <f t="shared" si="146"/>
        <v/>
      </c>
      <c r="F86" s="92"/>
      <c r="G86" s="4" t="str">
        <f t="shared" si="147"/>
        <v/>
      </c>
      <c r="H86" s="92"/>
      <c r="I86" s="93"/>
      <c r="J86" s="44"/>
      <c r="K86" s="4" t="str">
        <f t="shared" si="148"/>
        <v/>
      </c>
      <c r="L86" s="43"/>
      <c r="M86" s="4" t="str">
        <f t="shared" si="149"/>
        <v/>
      </c>
      <c r="N86" s="43"/>
      <c r="O86" s="46"/>
      <c r="P86" s="43"/>
      <c r="Q86" s="4" t="str">
        <f t="shared" si="150"/>
        <v/>
      </c>
      <c r="R86" s="43"/>
      <c r="S86" s="4" t="str">
        <f t="shared" si="151"/>
        <v/>
      </c>
      <c r="T86" s="43"/>
      <c r="U86" s="45"/>
      <c r="V86" s="44"/>
      <c r="W86" s="4" t="str">
        <f t="shared" si="152"/>
        <v/>
      </c>
      <c r="X86" s="43"/>
      <c r="Y86" s="4" t="str">
        <f t="shared" si="153"/>
        <v/>
      </c>
      <c r="Z86" s="43"/>
      <c r="AA86" s="46"/>
      <c r="AB86" s="43"/>
      <c r="AC86" s="4" t="str">
        <f t="shared" si="154"/>
        <v/>
      </c>
      <c r="AD86" s="43"/>
      <c r="AE86" s="4" t="str">
        <f t="shared" si="155"/>
        <v/>
      </c>
      <c r="AF86" s="43"/>
      <c r="AG86" s="45"/>
      <c r="AH86" s="44"/>
      <c r="AI86" s="4" t="str">
        <f t="shared" si="156"/>
        <v/>
      </c>
      <c r="AJ86" s="43"/>
      <c r="AK86" s="4" t="str">
        <f t="shared" si="157"/>
        <v/>
      </c>
      <c r="AL86" s="43"/>
      <c r="AM86" s="46"/>
      <c r="AN86" s="478"/>
      <c r="AO86" s="490"/>
      <c r="AP86" s="490"/>
      <c r="AQ86" s="491"/>
      <c r="AR86" s="492"/>
      <c r="AS86" s="493"/>
      <c r="AT86" s="257"/>
      <c r="AU86" s="258"/>
    </row>
    <row r="87" spans="1:47" s="20" customFormat="1" ht="15.75" customHeight="1" x14ac:dyDescent="0.3">
      <c r="A87" s="259"/>
      <c r="B87" s="57"/>
      <c r="C87" s="204"/>
      <c r="D87" s="205"/>
      <c r="E87" s="4" t="str">
        <f t="shared" si="146"/>
        <v/>
      </c>
      <c r="F87" s="92"/>
      <c r="G87" s="4" t="str">
        <f t="shared" si="147"/>
        <v/>
      </c>
      <c r="H87" s="92"/>
      <c r="I87" s="93"/>
      <c r="J87" s="44"/>
      <c r="K87" s="4" t="str">
        <f t="shared" si="148"/>
        <v/>
      </c>
      <c r="L87" s="43"/>
      <c r="M87" s="4" t="str">
        <f t="shared" si="149"/>
        <v/>
      </c>
      <c r="N87" s="43"/>
      <c r="O87" s="46"/>
      <c r="P87" s="43"/>
      <c r="Q87" s="4" t="str">
        <f t="shared" si="150"/>
        <v/>
      </c>
      <c r="R87" s="43"/>
      <c r="S87" s="4" t="str">
        <f t="shared" si="151"/>
        <v/>
      </c>
      <c r="T87" s="43"/>
      <c r="U87" s="45"/>
      <c r="V87" s="44"/>
      <c r="W87" s="4" t="str">
        <f t="shared" si="152"/>
        <v/>
      </c>
      <c r="X87" s="43"/>
      <c r="Y87" s="4" t="str">
        <f t="shared" si="153"/>
        <v/>
      </c>
      <c r="Z87" s="43"/>
      <c r="AA87" s="46"/>
      <c r="AB87" s="43"/>
      <c r="AC87" s="4" t="str">
        <f t="shared" si="154"/>
        <v/>
      </c>
      <c r="AD87" s="43"/>
      <c r="AE87" s="4" t="str">
        <f t="shared" si="155"/>
        <v/>
      </c>
      <c r="AF87" s="43"/>
      <c r="AG87" s="45"/>
      <c r="AH87" s="44"/>
      <c r="AI87" s="4" t="str">
        <f t="shared" si="156"/>
        <v/>
      </c>
      <c r="AJ87" s="43"/>
      <c r="AK87" s="4" t="str">
        <f t="shared" si="157"/>
        <v/>
      </c>
      <c r="AL87" s="43"/>
      <c r="AM87" s="46"/>
      <c r="AN87" s="478"/>
      <c r="AO87" s="490"/>
      <c r="AP87" s="490"/>
      <c r="AQ87" s="491"/>
      <c r="AR87" s="492"/>
      <c r="AS87" s="493"/>
      <c r="AT87" s="257"/>
      <c r="AU87" s="258"/>
    </row>
    <row r="88" spans="1:47" s="20" customFormat="1" ht="15.75" customHeight="1" x14ac:dyDescent="0.3">
      <c r="A88" s="259"/>
      <c r="B88" s="47"/>
      <c r="C88" s="204"/>
      <c r="D88" s="205"/>
      <c r="E88" s="4" t="str">
        <f t="shared" si="146"/>
        <v/>
      </c>
      <c r="F88" s="92"/>
      <c r="G88" s="4" t="str">
        <f t="shared" si="147"/>
        <v/>
      </c>
      <c r="H88" s="92"/>
      <c r="I88" s="93"/>
      <c r="J88" s="44"/>
      <c r="K88" s="4" t="str">
        <f t="shared" si="148"/>
        <v/>
      </c>
      <c r="L88" s="43"/>
      <c r="M88" s="4" t="str">
        <f t="shared" si="149"/>
        <v/>
      </c>
      <c r="N88" s="43"/>
      <c r="O88" s="46"/>
      <c r="P88" s="43"/>
      <c r="Q88" s="4" t="str">
        <f t="shared" si="150"/>
        <v/>
      </c>
      <c r="R88" s="43"/>
      <c r="S88" s="4" t="str">
        <f t="shared" si="151"/>
        <v/>
      </c>
      <c r="T88" s="43"/>
      <c r="U88" s="45"/>
      <c r="V88" s="44"/>
      <c r="W88" s="4" t="str">
        <f t="shared" si="152"/>
        <v/>
      </c>
      <c r="X88" s="43"/>
      <c r="Y88" s="4" t="str">
        <f t="shared" si="153"/>
        <v/>
      </c>
      <c r="Z88" s="43"/>
      <c r="AA88" s="46"/>
      <c r="AB88" s="43"/>
      <c r="AC88" s="4" t="str">
        <f t="shared" si="154"/>
        <v/>
      </c>
      <c r="AD88" s="43"/>
      <c r="AE88" s="4" t="str">
        <f t="shared" si="155"/>
        <v/>
      </c>
      <c r="AF88" s="43"/>
      <c r="AG88" s="45"/>
      <c r="AH88" s="44"/>
      <c r="AI88" s="4" t="str">
        <f t="shared" si="156"/>
        <v/>
      </c>
      <c r="AJ88" s="43"/>
      <c r="AK88" s="4" t="str">
        <f t="shared" si="157"/>
        <v/>
      </c>
      <c r="AL88" s="43"/>
      <c r="AM88" s="46"/>
      <c r="AN88" s="478"/>
      <c r="AO88" s="490"/>
      <c r="AP88" s="490"/>
      <c r="AQ88" s="491"/>
      <c r="AR88" s="492"/>
      <c r="AS88" s="493"/>
      <c r="AT88" s="257"/>
      <c r="AU88" s="258"/>
    </row>
    <row r="89" spans="1:47" s="20" customFormat="1" ht="15.75" customHeight="1" x14ac:dyDescent="0.3">
      <c r="A89" s="259"/>
      <c r="B89" s="47"/>
      <c r="C89" s="204"/>
      <c r="D89" s="205"/>
      <c r="E89" s="4" t="str">
        <f t="shared" si="146"/>
        <v/>
      </c>
      <c r="F89" s="92"/>
      <c r="G89" s="4" t="str">
        <f t="shared" si="147"/>
        <v/>
      </c>
      <c r="H89" s="92"/>
      <c r="I89" s="93"/>
      <c r="J89" s="44"/>
      <c r="K89" s="4" t="str">
        <f t="shared" si="148"/>
        <v/>
      </c>
      <c r="L89" s="43"/>
      <c r="M89" s="4" t="str">
        <f t="shared" si="149"/>
        <v/>
      </c>
      <c r="N89" s="43"/>
      <c r="O89" s="46"/>
      <c r="P89" s="43"/>
      <c r="Q89" s="4" t="str">
        <f t="shared" si="150"/>
        <v/>
      </c>
      <c r="R89" s="43"/>
      <c r="S89" s="4" t="str">
        <f t="shared" si="151"/>
        <v/>
      </c>
      <c r="T89" s="43"/>
      <c r="U89" s="45"/>
      <c r="V89" s="44"/>
      <c r="W89" s="4" t="str">
        <f t="shared" si="152"/>
        <v/>
      </c>
      <c r="X89" s="43"/>
      <c r="Y89" s="4" t="str">
        <f t="shared" si="153"/>
        <v/>
      </c>
      <c r="Z89" s="43"/>
      <c r="AA89" s="46"/>
      <c r="AB89" s="43"/>
      <c r="AC89" s="4" t="str">
        <f t="shared" si="154"/>
        <v/>
      </c>
      <c r="AD89" s="43"/>
      <c r="AE89" s="4" t="str">
        <f t="shared" si="155"/>
        <v/>
      </c>
      <c r="AF89" s="43"/>
      <c r="AG89" s="45"/>
      <c r="AH89" s="44"/>
      <c r="AI89" s="4" t="str">
        <f t="shared" si="156"/>
        <v/>
      </c>
      <c r="AJ89" s="43"/>
      <c r="AK89" s="4" t="str">
        <f t="shared" si="157"/>
        <v/>
      </c>
      <c r="AL89" s="43"/>
      <c r="AM89" s="46"/>
      <c r="AN89" s="478"/>
      <c r="AO89" s="490"/>
      <c r="AP89" s="490"/>
      <c r="AQ89" s="491"/>
      <c r="AR89" s="492"/>
      <c r="AS89" s="493"/>
      <c r="AT89" s="257"/>
      <c r="AU89" s="258"/>
    </row>
    <row r="90" spans="1:47" s="20" customFormat="1" ht="15.75" customHeight="1" x14ac:dyDescent="0.3">
      <c r="A90" s="259"/>
      <c r="B90" s="89"/>
      <c r="C90" s="204"/>
      <c r="D90" s="205"/>
      <c r="E90" s="4" t="str">
        <f t="shared" si="146"/>
        <v/>
      </c>
      <c r="F90" s="92"/>
      <c r="G90" s="4" t="str">
        <f t="shared" si="147"/>
        <v/>
      </c>
      <c r="H90" s="92"/>
      <c r="I90" s="93"/>
      <c r="J90" s="44"/>
      <c r="K90" s="4" t="str">
        <f t="shared" si="148"/>
        <v/>
      </c>
      <c r="L90" s="43"/>
      <c r="M90" s="4" t="str">
        <f t="shared" si="149"/>
        <v/>
      </c>
      <c r="N90" s="43"/>
      <c r="O90" s="46"/>
      <c r="P90" s="43"/>
      <c r="Q90" s="4" t="str">
        <f t="shared" si="150"/>
        <v/>
      </c>
      <c r="R90" s="43"/>
      <c r="S90" s="4" t="str">
        <f t="shared" si="151"/>
        <v/>
      </c>
      <c r="T90" s="43"/>
      <c r="U90" s="45"/>
      <c r="V90" s="44"/>
      <c r="W90" s="4" t="str">
        <f t="shared" si="152"/>
        <v/>
      </c>
      <c r="X90" s="43"/>
      <c r="Y90" s="4" t="str">
        <f t="shared" si="153"/>
        <v/>
      </c>
      <c r="Z90" s="43"/>
      <c r="AA90" s="46"/>
      <c r="AB90" s="43"/>
      <c r="AC90" s="4" t="str">
        <f t="shared" si="154"/>
        <v/>
      </c>
      <c r="AD90" s="43"/>
      <c r="AE90" s="4" t="str">
        <f t="shared" si="155"/>
        <v/>
      </c>
      <c r="AF90" s="43"/>
      <c r="AG90" s="45"/>
      <c r="AH90" s="44"/>
      <c r="AI90" s="4" t="str">
        <f t="shared" si="156"/>
        <v/>
      </c>
      <c r="AJ90" s="43"/>
      <c r="AK90" s="4" t="str">
        <f t="shared" si="157"/>
        <v/>
      </c>
      <c r="AL90" s="43"/>
      <c r="AM90" s="46"/>
      <c r="AN90" s="478"/>
      <c r="AO90" s="490"/>
      <c r="AP90" s="490"/>
      <c r="AQ90" s="491"/>
      <c r="AR90" s="492"/>
      <c r="AS90" s="493"/>
      <c r="AT90" s="257"/>
      <c r="AU90" s="258"/>
    </row>
    <row r="91" spans="1:47" s="20" customFormat="1" ht="15.75" customHeight="1" x14ac:dyDescent="0.3">
      <c r="A91" s="259"/>
      <c r="B91" s="89"/>
      <c r="C91" s="204"/>
      <c r="D91" s="205"/>
      <c r="E91" s="4" t="str">
        <f t="shared" si="146"/>
        <v/>
      </c>
      <c r="F91" s="92"/>
      <c r="G91" s="4" t="str">
        <f t="shared" si="147"/>
        <v/>
      </c>
      <c r="H91" s="92"/>
      <c r="I91" s="93"/>
      <c r="J91" s="44"/>
      <c r="K91" s="4" t="str">
        <f t="shared" si="148"/>
        <v/>
      </c>
      <c r="L91" s="43"/>
      <c r="M91" s="4" t="str">
        <f t="shared" si="149"/>
        <v/>
      </c>
      <c r="N91" s="43"/>
      <c r="O91" s="46"/>
      <c r="P91" s="43"/>
      <c r="Q91" s="4" t="str">
        <f t="shared" si="150"/>
        <v/>
      </c>
      <c r="R91" s="43"/>
      <c r="S91" s="4" t="str">
        <f t="shared" si="151"/>
        <v/>
      </c>
      <c r="T91" s="43"/>
      <c r="U91" s="45"/>
      <c r="V91" s="44"/>
      <c r="W91" s="4" t="str">
        <f t="shared" si="152"/>
        <v/>
      </c>
      <c r="X91" s="43"/>
      <c r="Y91" s="4" t="str">
        <f t="shared" si="153"/>
        <v/>
      </c>
      <c r="Z91" s="43"/>
      <c r="AA91" s="46"/>
      <c r="AB91" s="43"/>
      <c r="AC91" s="4" t="str">
        <f t="shared" si="154"/>
        <v/>
      </c>
      <c r="AD91" s="43"/>
      <c r="AE91" s="4" t="str">
        <f t="shared" si="155"/>
        <v/>
      </c>
      <c r="AF91" s="43"/>
      <c r="AG91" s="45"/>
      <c r="AH91" s="44"/>
      <c r="AI91" s="4" t="str">
        <f t="shared" si="156"/>
        <v/>
      </c>
      <c r="AJ91" s="43"/>
      <c r="AK91" s="4" t="str">
        <f t="shared" si="157"/>
        <v/>
      </c>
      <c r="AL91" s="43"/>
      <c r="AM91" s="46"/>
      <c r="AN91" s="506"/>
      <c r="AO91" s="507"/>
      <c r="AP91" s="507"/>
      <c r="AQ91" s="508"/>
      <c r="AR91" s="492"/>
      <c r="AS91" s="493"/>
      <c r="AT91" s="257"/>
      <c r="AU91" s="258"/>
    </row>
    <row r="92" spans="1:47" s="20" customFormat="1" ht="15.75" customHeight="1" x14ac:dyDescent="0.3">
      <c r="A92" s="259"/>
      <c r="B92" s="89"/>
      <c r="C92" s="204"/>
      <c r="D92" s="205"/>
      <c r="E92" s="4" t="str">
        <f t="shared" ref="E92:E94" si="158">IF(D92*14=0,"",D92*14)</f>
        <v/>
      </c>
      <c r="F92" s="92"/>
      <c r="G92" s="4" t="str">
        <f t="shared" ref="G92:G94" si="159">IF(F92*14=0,"",F92*14)</f>
        <v/>
      </c>
      <c r="H92" s="92"/>
      <c r="I92" s="93"/>
      <c r="J92" s="44"/>
      <c r="K92" s="4" t="str">
        <f t="shared" ref="K92:K94" si="160">IF(J92*14=0,"",J92*14)</f>
        <v/>
      </c>
      <c r="L92" s="43"/>
      <c r="M92" s="4" t="str">
        <f t="shared" ref="M92:M94" si="161">IF(L92*14=0,"",L92*14)</f>
        <v/>
      </c>
      <c r="N92" s="43"/>
      <c r="O92" s="46"/>
      <c r="P92" s="43"/>
      <c r="Q92" s="4" t="str">
        <f t="shared" ref="Q92:Q94" si="162">IF(P92*14=0,"",P92*14)</f>
        <v/>
      </c>
      <c r="R92" s="43"/>
      <c r="S92" s="4" t="str">
        <f t="shared" ref="S92:S94" si="163">IF(R92*14=0,"",R92*14)</f>
        <v/>
      </c>
      <c r="T92" s="43"/>
      <c r="U92" s="45"/>
      <c r="V92" s="44"/>
      <c r="W92" s="4" t="str">
        <f t="shared" ref="W92:W94" si="164">IF(V92*14=0,"",V92*14)</f>
        <v/>
      </c>
      <c r="X92" s="43"/>
      <c r="Y92" s="4" t="str">
        <f t="shared" ref="Y92:Y94" si="165">IF(X92*14=0,"",X92*14)</f>
        <v/>
      </c>
      <c r="Z92" s="43"/>
      <c r="AA92" s="46"/>
      <c r="AB92" s="43"/>
      <c r="AC92" s="4" t="str">
        <f t="shared" ref="AC92:AC94" si="166">IF(AB92*14=0,"",AB92*14)</f>
        <v/>
      </c>
      <c r="AD92" s="43"/>
      <c r="AE92" s="4" t="str">
        <f t="shared" ref="AE92:AE94" si="167">IF(AD92*14=0,"",AD92*14)</f>
        <v/>
      </c>
      <c r="AF92" s="43"/>
      <c r="AG92" s="45"/>
      <c r="AH92" s="44"/>
      <c r="AI92" s="4" t="str">
        <f t="shared" ref="AI92:AI94" si="168">IF(AH92*14=0,"",AH92*14)</f>
        <v/>
      </c>
      <c r="AJ92" s="43"/>
      <c r="AK92" s="4" t="str">
        <f t="shared" ref="AK92:AK94" si="169">IF(AJ92*14=0,"",AJ92*14)</f>
        <v/>
      </c>
      <c r="AL92" s="43"/>
      <c r="AM92" s="46"/>
      <c r="AN92" s="506"/>
      <c r="AO92" s="507"/>
      <c r="AP92" s="507"/>
      <c r="AQ92" s="508"/>
      <c r="AR92" s="492"/>
      <c r="AS92" s="493"/>
      <c r="AT92" s="257"/>
      <c r="AU92" s="258"/>
    </row>
    <row r="93" spans="1:47" s="20" customFormat="1" ht="15.75" customHeight="1" x14ac:dyDescent="0.3">
      <c r="A93" s="259"/>
      <c r="B93" s="89"/>
      <c r="C93" s="204"/>
      <c r="D93" s="205"/>
      <c r="E93" s="4" t="str">
        <f t="shared" si="158"/>
        <v/>
      </c>
      <c r="F93" s="92"/>
      <c r="G93" s="4" t="str">
        <f t="shared" si="159"/>
        <v/>
      </c>
      <c r="H93" s="92"/>
      <c r="I93" s="93"/>
      <c r="J93" s="44"/>
      <c r="K93" s="4" t="str">
        <f t="shared" si="160"/>
        <v/>
      </c>
      <c r="L93" s="43"/>
      <c r="M93" s="4" t="str">
        <f t="shared" si="161"/>
        <v/>
      </c>
      <c r="N93" s="43"/>
      <c r="O93" s="46"/>
      <c r="P93" s="43"/>
      <c r="Q93" s="4" t="str">
        <f t="shared" si="162"/>
        <v/>
      </c>
      <c r="R93" s="43"/>
      <c r="S93" s="4" t="str">
        <f t="shared" si="163"/>
        <v/>
      </c>
      <c r="T93" s="43"/>
      <c r="U93" s="45"/>
      <c r="V93" s="44"/>
      <c r="W93" s="4" t="str">
        <f t="shared" si="164"/>
        <v/>
      </c>
      <c r="X93" s="43"/>
      <c r="Y93" s="4" t="str">
        <f t="shared" si="165"/>
        <v/>
      </c>
      <c r="Z93" s="43"/>
      <c r="AA93" s="46"/>
      <c r="AB93" s="43"/>
      <c r="AC93" s="4" t="str">
        <f t="shared" si="166"/>
        <v/>
      </c>
      <c r="AD93" s="43"/>
      <c r="AE93" s="4" t="str">
        <f t="shared" si="167"/>
        <v/>
      </c>
      <c r="AF93" s="43"/>
      <c r="AG93" s="45"/>
      <c r="AH93" s="44"/>
      <c r="AI93" s="4" t="str">
        <f t="shared" si="168"/>
        <v/>
      </c>
      <c r="AJ93" s="43"/>
      <c r="AK93" s="4" t="str">
        <f t="shared" si="169"/>
        <v/>
      </c>
      <c r="AL93" s="43"/>
      <c r="AM93" s="46"/>
      <c r="AN93" s="506"/>
      <c r="AO93" s="507"/>
      <c r="AP93" s="507"/>
      <c r="AQ93" s="508"/>
      <c r="AR93" s="492"/>
      <c r="AS93" s="493"/>
      <c r="AT93" s="257"/>
      <c r="AU93" s="258"/>
    </row>
    <row r="94" spans="1:47" s="20" customFormat="1" ht="15.75" customHeight="1" x14ac:dyDescent="0.3">
      <c r="A94" s="259"/>
      <c r="B94" s="89"/>
      <c r="C94" s="204"/>
      <c r="D94" s="205"/>
      <c r="E94" s="4" t="str">
        <f t="shared" si="158"/>
        <v/>
      </c>
      <c r="F94" s="92"/>
      <c r="G94" s="4" t="str">
        <f t="shared" si="159"/>
        <v/>
      </c>
      <c r="H94" s="92"/>
      <c r="I94" s="93"/>
      <c r="J94" s="44"/>
      <c r="K94" s="4" t="str">
        <f t="shared" si="160"/>
        <v/>
      </c>
      <c r="L94" s="43"/>
      <c r="M94" s="4" t="str">
        <f t="shared" si="161"/>
        <v/>
      </c>
      <c r="N94" s="43"/>
      <c r="O94" s="46"/>
      <c r="P94" s="43"/>
      <c r="Q94" s="4" t="str">
        <f t="shared" si="162"/>
        <v/>
      </c>
      <c r="R94" s="43"/>
      <c r="S94" s="4" t="str">
        <f t="shared" si="163"/>
        <v/>
      </c>
      <c r="T94" s="43"/>
      <c r="U94" s="45"/>
      <c r="V94" s="44"/>
      <c r="W94" s="4" t="str">
        <f t="shared" si="164"/>
        <v/>
      </c>
      <c r="X94" s="43"/>
      <c r="Y94" s="4" t="str">
        <f t="shared" si="165"/>
        <v/>
      </c>
      <c r="Z94" s="43"/>
      <c r="AA94" s="46"/>
      <c r="AB94" s="43"/>
      <c r="AC94" s="4" t="str">
        <f t="shared" si="166"/>
        <v/>
      </c>
      <c r="AD94" s="43"/>
      <c r="AE94" s="4" t="str">
        <f t="shared" si="167"/>
        <v/>
      </c>
      <c r="AF94" s="43"/>
      <c r="AG94" s="45"/>
      <c r="AH94" s="44"/>
      <c r="AI94" s="4" t="str">
        <f t="shared" si="168"/>
        <v/>
      </c>
      <c r="AJ94" s="43"/>
      <c r="AK94" s="4" t="str">
        <f t="shared" si="169"/>
        <v/>
      </c>
      <c r="AL94" s="43"/>
      <c r="AM94" s="46"/>
      <c r="AN94" s="506"/>
      <c r="AO94" s="507"/>
      <c r="AP94" s="507"/>
      <c r="AQ94" s="508"/>
      <c r="AR94" s="492"/>
      <c r="AS94" s="493"/>
      <c r="AT94" s="257"/>
      <c r="AU94" s="258"/>
    </row>
    <row r="95" spans="1:47" s="20" customFormat="1" ht="15.95" customHeight="1" thickBot="1" x14ac:dyDescent="0.3">
      <c r="A95" s="509"/>
      <c r="B95" s="510"/>
      <c r="C95" s="510"/>
      <c r="D95" s="510"/>
      <c r="E95" s="510"/>
      <c r="F95" s="510"/>
      <c r="G95" s="510"/>
      <c r="H95" s="510"/>
      <c r="I95" s="510"/>
      <c r="J95" s="510"/>
      <c r="K95" s="510"/>
      <c r="L95" s="510"/>
      <c r="M95" s="510"/>
      <c r="N95" s="510"/>
      <c r="O95" s="510"/>
      <c r="P95" s="510"/>
      <c r="Q95" s="510"/>
      <c r="R95" s="510"/>
      <c r="S95" s="510"/>
      <c r="T95" s="510"/>
      <c r="U95" s="510"/>
      <c r="V95" s="510"/>
      <c r="W95" s="510"/>
      <c r="X95" s="510"/>
      <c r="Y95" s="510"/>
      <c r="Z95" s="510"/>
      <c r="AA95" s="510"/>
      <c r="AB95" s="510"/>
      <c r="AC95" s="510"/>
      <c r="AD95" s="510"/>
      <c r="AE95" s="510"/>
      <c r="AF95" s="510"/>
      <c r="AG95" s="510"/>
      <c r="AH95" s="510"/>
      <c r="AI95" s="510"/>
      <c r="AJ95" s="510"/>
      <c r="AK95" s="510"/>
      <c r="AL95" s="510"/>
      <c r="AM95" s="510"/>
      <c r="AN95" s="178"/>
      <c r="AO95" s="178"/>
      <c r="AP95" s="178"/>
      <c r="AQ95" s="178"/>
      <c r="AR95" s="178"/>
      <c r="AS95" s="179"/>
    </row>
    <row r="96" spans="1:47" s="20" customFormat="1" ht="9.9499999999999993" customHeight="1" thickTop="1" thickBot="1" x14ac:dyDescent="0.3">
      <c r="A96" s="260"/>
      <c r="B96" s="95"/>
      <c r="C96" s="61"/>
      <c r="D96" s="94"/>
      <c r="E96" s="94"/>
      <c r="F96" s="94"/>
      <c r="G96" s="94"/>
      <c r="H96" s="94"/>
      <c r="I96" s="94"/>
      <c r="J96" s="94"/>
      <c r="K96" s="94"/>
      <c r="L96" s="94"/>
      <c r="M96" s="50"/>
      <c r="N96" s="73"/>
      <c r="O96" s="73"/>
      <c r="P96" s="94"/>
      <c r="Q96" s="94"/>
      <c r="R96" s="94"/>
      <c r="S96" s="94"/>
      <c r="T96" s="94"/>
      <c r="U96" s="94"/>
      <c r="V96" s="94"/>
      <c r="W96" s="94"/>
      <c r="X96" s="94"/>
      <c r="Y96" s="50"/>
      <c r="Z96" s="73"/>
      <c r="AA96" s="73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51"/>
      <c r="AO96" s="52"/>
      <c r="AP96" s="52"/>
      <c r="AQ96" s="52"/>
      <c r="AR96" s="52"/>
      <c r="AS96" s="53"/>
    </row>
    <row r="97" spans="1:45" s="20" customFormat="1" ht="15.75" customHeight="1" thickTop="1" thickBot="1" x14ac:dyDescent="0.3">
      <c r="A97" s="494"/>
      <c r="B97" s="495"/>
      <c r="C97" s="495"/>
      <c r="D97" s="495"/>
      <c r="E97" s="495"/>
      <c r="F97" s="495"/>
      <c r="G97" s="495"/>
      <c r="H97" s="495"/>
      <c r="I97" s="495"/>
      <c r="J97" s="495"/>
      <c r="K97" s="495"/>
      <c r="L97" s="495"/>
      <c r="M97" s="495"/>
      <c r="N97" s="495"/>
      <c r="O97" s="495"/>
      <c r="P97" s="495"/>
      <c r="Q97" s="495"/>
      <c r="R97" s="495"/>
      <c r="S97" s="495"/>
      <c r="T97" s="495"/>
      <c r="U97" s="495"/>
      <c r="V97" s="495"/>
      <c r="W97" s="495"/>
      <c r="X97" s="495"/>
      <c r="Y97" s="495"/>
      <c r="Z97" s="495"/>
      <c r="AA97" s="495"/>
      <c r="AB97" s="495"/>
      <c r="AC97" s="495"/>
      <c r="AD97" s="495"/>
      <c r="AE97" s="495"/>
      <c r="AF97" s="495"/>
      <c r="AG97" s="495"/>
      <c r="AH97" s="495"/>
      <c r="AI97" s="495"/>
      <c r="AJ97" s="495"/>
      <c r="AK97" s="495"/>
      <c r="AL97" s="495"/>
      <c r="AM97" s="495"/>
      <c r="AN97" s="71"/>
      <c r="AO97" s="71"/>
      <c r="AP97" s="71"/>
      <c r="AQ97" s="71"/>
      <c r="AR97" s="71"/>
      <c r="AS97" s="72"/>
    </row>
    <row r="98" spans="1:45" s="20" customFormat="1" ht="15.75" customHeight="1" thickTop="1" x14ac:dyDescent="0.25">
      <c r="A98" s="504" t="s">
        <v>22</v>
      </c>
      <c r="B98" s="505"/>
      <c r="C98" s="505"/>
      <c r="D98" s="505"/>
      <c r="E98" s="505"/>
      <c r="F98" s="505"/>
      <c r="G98" s="505"/>
      <c r="H98" s="505"/>
      <c r="I98" s="505"/>
      <c r="J98" s="505"/>
      <c r="K98" s="505"/>
      <c r="L98" s="505"/>
      <c r="M98" s="505"/>
      <c r="N98" s="505"/>
      <c r="O98" s="505"/>
      <c r="P98" s="505"/>
      <c r="Q98" s="505"/>
      <c r="R98" s="505"/>
      <c r="S98" s="505"/>
      <c r="T98" s="505"/>
      <c r="U98" s="505"/>
      <c r="V98" s="505"/>
      <c r="W98" s="505"/>
      <c r="X98" s="505"/>
      <c r="Y98" s="505"/>
      <c r="Z98" s="505"/>
      <c r="AA98" s="505"/>
      <c r="AB98" s="505"/>
      <c r="AC98" s="505"/>
      <c r="AD98" s="505"/>
      <c r="AE98" s="505"/>
      <c r="AF98" s="505"/>
      <c r="AG98" s="505"/>
      <c r="AH98" s="505"/>
      <c r="AI98" s="505"/>
      <c r="AJ98" s="505"/>
      <c r="AK98" s="505"/>
      <c r="AL98" s="505"/>
      <c r="AM98" s="505"/>
      <c r="AN98" s="74"/>
      <c r="AO98" s="74"/>
      <c r="AP98" s="74"/>
      <c r="AQ98" s="74"/>
      <c r="AR98" s="74"/>
      <c r="AS98" s="75"/>
    </row>
    <row r="99" spans="1:45" s="20" customFormat="1" ht="15.75" customHeight="1" x14ac:dyDescent="0.3">
      <c r="A99" s="23"/>
      <c r="B99" s="11"/>
      <c r="C99" s="24" t="s">
        <v>23</v>
      </c>
      <c r="D99" s="25"/>
      <c r="E99" s="26"/>
      <c r="F99" s="26"/>
      <c r="G99" s="26"/>
      <c r="H99" s="6"/>
      <c r="I99" s="27">
        <f>IF(COUNTIF(I10:I64,"A")=0,"",COUNTIF(I10:I64,"A"))</f>
        <v>2</v>
      </c>
      <c r="J99" s="25"/>
      <c r="K99" s="26"/>
      <c r="L99" s="26"/>
      <c r="M99" s="26"/>
      <c r="N99" s="6"/>
      <c r="O99" s="27">
        <f>IF(COUNTIF(O10:O64,"A")=0,"",COUNTIF(O10:O64,"A"))</f>
        <v>3</v>
      </c>
      <c r="P99" s="25"/>
      <c r="Q99" s="26"/>
      <c r="R99" s="26"/>
      <c r="S99" s="26"/>
      <c r="T99" s="6"/>
      <c r="U99" s="27">
        <f>IF(COUNTIF(U10:U64,"A")=0,"",COUNTIF(U10:U64,"A"))</f>
        <v>2</v>
      </c>
      <c r="V99" s="25"/>
      <c r="W99" s="26"/>
      <c r="X99" s="26"/>
      <c r="Y99" s="26"/>
      <c r="Z99" s="6"/>
      <c r="AA99" s="27">
        <f>IF(COUNTIF(AA10:AA64,"A")=0,"",COUNTIF(AA10:AA64,"A"))</f>
        <v>2</v>
      </c>
      <c r="AB99" s="25"/>
      <c r="AC99" s="26"/>
      <c r="AD99" s="26"/>
      <c r="AE99" s="26"/>
      <c r="AF99" s="6"/>
      <c r="AG99" s="27">
        <f>IF(COUNTIF(AG10:AG64,"A")=0,"",COUNTIF(AG10:AG64,"A"))</f>
        <v>2</v>
      </c>
      <c r="AH99" s="25"/>
      <c r="AI99" s="26"/>
      <c r="AJ99" s="26"/>
      <c r="AK99" s="26"/>
      <c r="AL99" s="6"/>
      <c r="AM99" s="27">
        <f>IF(COUNTIF(AM10:AM64,"A")=0,"",COUNTIF(AM10:AM64,"A"))</f>
        <v>2</v>
      </c>
      <c r="AN99" s="28"/>
      <c r="AO99" s="26"/>
      <c r="AP99" s="26"/>
      <c r="AQ99" s="26"/>
      <c r="AR99" s="6"/>
      <c r="AS99" s="76">
        <f t="shared" ref="AS99:AS111" si="170">IF(SUM(I99:AM99)=0,"",SUM(I99:AM99))</f>
        <v>13</v>
      </c>
    </row>
    <row r="100" spans="1:45" s="20" customFormat="1" ht="15.75" customHeight="1" x14ac:dyDescent="0.3">
      <c r="A100" s="23"/>
      <c r="B100" s="11"/>
      <c r="C100" s="24" t="s">
        <v>24</v>
      </c>
      <c r="D100" s="25"/>
      <c r="E100" s="26"/>
      <c r="F100" s="26"/>
      <c r="G100" s="26"/>
      <c r="H100" s="6"/>
      <c r="I100" s="27" t="str">
        <f>IF(COUNTIF(I10:I64,"B")=0,"",COUNTIF(I10:I64,"B"))</f>
        <v/>
      </c>
      <c r="J100" s="25"/>
      <c r="K100" s="26"/>
      <c r="L100" s="26"/>
      <c r="M100" s="26"/>
      <c r="N100" s="6"/>
      <c r="O100" s="27" t="str">
        <f>IF(COUNTIF(O10:O64,"B")=0,"",COUNTIF(O10:O64,"B"))</f>
        <v/>
      </c>
      <c r="P100" s="25"/>
      <c r="Q100" s="26"/>
      <c r="R100" s="26"/>
      <c r="S100" s="26"/>
      <c r="T100" s="6"/>
      <c r="U100" s="27" t="str">
        <f>IF(COUNTIF(U10:U64,"B")=0,"",COUNTIF(U10:U64,"B"))</f>
        <v/>
      </c>
      <c r="V100" s="25"/>
      <c r="W100" s="26"/>
      <c r="X100" s="26"/>
      <c r="Y100" s="26"/>
      <c r="Z100" s="6"/>
      <c r="AA100" s="27" t="str">
        <f>IF(COUNTIF(AA10:AA64,"B")=0,"",COUNTIF(AA10:AA64,"B"))</f>
        <v/>
      </c>
      <c r="AB100" s="25"/>
      <c r="AC100" s="26"/>
      <c r="AD100" s="26"/>
      <c r="AE100" s="26"/>
      <c r="AF100" s="6"/>
      <c r="AG100" s="27" t="str">
        <f>IF(COUNTIF(AG10:AG64,"B")=0,"",COUNTIF(AG10:AG64,"B"))</f>
        <v/>
      </c>
      <c r="AH100" s="25"/>
      <c r="AI100" s="26"/>
      <c r="AJ100" s="26"/>
      <c r="AK100" s="26"/>
      <c r="AL100" s="6"/>
      <c r="AM100" s="27" t="str">
        <f>IF(COUNTIF(AM10:AM64,"B")=0,"",COUNTIF(AM10:AM64,"B"))</f>
        <v/>
      </c>
      <c r="AN100" s="28"/>
      <c r="AO100" s="26"/>
      <c r="AP100" s="26"/>
      <c r="AQ100" s="26"/>
      <c r="AR100" s="6"/>
      <c r="AS100" s="76" t="str">
        <f t="shared" si="170"/>
        <v/>
      </c>
    </row>
    <row r="101" spans="1:45" s="20" customFormat="1" ht="15.75" customHeight="1" x14ac:dyDescent="0.3">
      <c r="A101" s="23"/>
      <c r="B101" s="11"/>
      <c r="C101" s="24" t="s">
        <v>57</v>
      </c>
      <c r="D101" s="25"/>
      <c r="E101" s="26"/>
      <c r="F101" s="26"/>
      <c r="G101" s="26"/>
      <c r="H101" s="6"/>
      <c r="I101" s="27">
        <f>IF(COUNTIF(I10:I64,"ÉÉ")=0,"",COUNTIF(I10:I64,"ÉÉ"))</f>
        <v>3</v>
      </c>
      <c r="J101" s="25"/>
      <c r="K101" s="26"/>
      <c r="L101" s="26"/>
      <c r="M101" s="26"/>
      <c r="N101" s="6"/>
      <c r="O101" s="27">
        <f>IF(COUNTIF(O10:O64,"ÉÉ")=0,"",COUNTIF(O10:O64,"ÉÉ"))</f>
        <v>3</v>
      </c>
      <c r="P101" s="25"/>
      <c r="Q101" s="26"/>
      <c r="R101" s="26"/>
      <c r="S101" s="26"/>
      <c r="T101" s="6"/>
      <c r="U101" s="27">
        <f>IF(COUNTIF(U10:U64,"ÉÉ")=0,"",COUNTIF(U10:U64,"ÉÉ"))</f>
        <v>3</v>
      </c>
      <c r="V101" s="25"/>
      <c r="W101" s="26"/>
      <c r="X101" s="26"/>
      <c r="Y101" s="26"/>
      <c r="Z101" s="6"/>
      <c r="AA101" s="27">
        <f>IF(COUNTIF(AA10:AA64,"ÉÉ")=0,"",COUNTIF(AA10:AA64,"ÉÉ"))</f>
        <v>2</v>
      </c>
      <c r="AB101" s="25"/>
      <c r="AC101" s="26"/>
      <c r="AD101" s="26"/>
      <c r="AE101" s="26"/>
      <c r="AF101" s="6"/>
      <c r="AG101" s="27">
        <f>IF(COUNTIF(AG10:AG64,"ÉÉ")=0,"",COUNTIF(AG10:AG64,"ÉÉ"))</f>
        <v>1</v>
      </c>
      <c r="AH101" s="25"/>
      <c r="AI101" s="26"/>
      <c r="AJ101" s="26"/>
      <c r="AK101" s="26"/>
      <c r="AL101" s="6"/>
      <c r="AM101" s="27">
        <f>IF(COUNTIF(AM10:AM64,"ÉÉ")=0,"",COUNTIF(AM10:AM64,"ÉÉ"))</f>
        <v>1</v>
      </c>
      <c r="AN101" s="28"/>
      <c r="AO101" s="26"/>
      <c r="AP101" s="26"/>
      <c r="AQ101" s="26"/>
      <c r="AR101" s="6"/>
      <c r="AS101" s="76">
        <f t="shared" si="170"/>
        <v>13</v>
      </c>
    </row>
    <row r="102" spans="1:45" s="20" customFormat="1" ht="15.75" customHeight="1" x14ac:dyDescent="0.25">
      <c r="A102" s="23"/>
      <c r="B102" s="29"/>
      <c r="C102" s="24" t="s">
        <v>58</v>
      </c>
      <c r="D102" s="77"/>
      <c r="E102" s="78"/>
      <c r="F102" s="78"/>
      <c r="G102" s="78"/>
      <c r="H102" s="79"/>
      <c r="I102" s="27" t="str">
        <f>IF(COUNTIF(I10:I64,"ÉÉ(Z)")=0,"",COUNTIF(I10:I64,"ÉÉ(Z)"))</f>
        <v/>
      </c>
      <c r="J102" s="77"/>
      <c r="K102" s="78"/>
      <c r="L102" s="78"/>
      <c r="M102" s="78"/>
      <c r="N102" s="79"/>
      <c r="O102" s="27" t="str">
        <f>IF(COUNTIF(O10:O64,"ÉÉ(Z)")=0,"",COUNTIF(O10:O64,"ÉÉ(Z)"))</f>
        <v/>
      </c>
      <c r="P102" s="77"/>
      <c r="Q102" s="78"/>
      <c r="R102" s="78"/>
      <c r="S102" s="78"/>
      <c r="T102" s="79"/>
      <c r="U102" s="27" t="str">
        <f>IF(COUNTIF(U10:U64,"ÉÉ(Z)")=0,"",COUNTIF(U10:U64,"ÉÉ(Z)"))</f>
        <v/>
      </c>
      <c r="V102" s="77"/>
      <c r="W102" s="78"/>
      <c r="X102" s="78"/>
      <c r="Y102" s="78"/>
      <c r="Z102" s="79"/>
      <c r="AA102" s="27" t="str">
        <f>IF(COUNTIF(AA10:AA64,"ÉÉ(Z)")=0,"",COUNTIF(AA10:AA64,"ÉÉ(Z)"))</f>
        <v/>
      </c>
      <c r="AB102" s="77"/>
      <c r="AC102" s="78"/>
      <c r="AD102" s="78"/>
      <c r="AE102" s="78"/>
      <c r="AF102" s="79"/>
      <c r="AG102" s="27" t="str">
        <f>IF(COUNTIF(AG10:AG64,"ÉÉ(Z)")=0,"",COUNTIF(AG10:AG64,"ÉÉ(Z)"))</f>
        <v/>
      </c>
      <c r="AH102" s="77"/>
      <c r="AI102" s="78"/>
      <c r="AJ102" s="78"/>
      <c r="AK102" s="78"/>
      <c r="AL102" s="79"/>
      <c r="AM102" s="27" t="str">
        <f>IF(COUNTIF(AM10:AM64,"ÉÉ(Z)")=0,"",COUNTIF(AM10:AM64,"ÉÉ(Z)"))</f>
        <v/>
      </c>
      <c r="AN102" s="80"/>
      <c r="AO102" s="78"/>
      <c r="AP102" s="78"/>
      <c r="AQ102" s="78"/>
      <c r="AR102" s="79"/>
      <c r="AS102" s="76" t="str">
        <f t="shared" si="170"/>
        <v/>
      </c>
    </row>
    <row r="103" spans="1:45" s="20" customFormat="1" ht="15.75" customHeight="1" x14ac:dyDescent="0.3">
      <c r="A103" s="23"/>
      <c r="B103" s="11"/>
      <c r="C103" s="24" t="s">
        <v>59</v>
      </c>
      <c r="D103" s="25"/>
      <c r="E103" s="26"/>
      <c r="F103" s="26"/>
      <c r="G103" s="26"/>
      <c r="H103" s="6"/>
      <c r="I103" s="27">
        <f>IF(COUNTIF(I10:I64,"GYJ")=0,"",COUNTIF(I10:I64,"GYJ"))</f>
        <v>3</v>
      </c>
      <c r="J103" s="25"/>
      <c r="K103" s="26"/>
      <c r="L103" s="26"/>
      <c r="M103" s="26"/>
      <c r="N103" s="6"/>
      <c r="O103" s="27">
        <f>IF(COUNTIF(O10:O64,"GYJ")=0,"",COUNTIF(O10:O64,"GYJ"))</f>
        <v>1</v>
      </c>
      <c r="P103" s="25"/>
      <c r="Q103" s="26"/>
      <c r="R103" s="26"/>
      <c r="S103" s="26"/>
      <c r="T103" s="6"/>
      <c r="U103" s="27">
        <f>IF(COUNTIF(U10:U64,"GYJ")=0,"",COUNTIF(U10:U64,"GYJ"))</f>
        <v>2</v>
      </c>
      <c r="V103" s="25"/>
      <c r="W103" s="26"/>
      <c r="X103" s="26"/>
      <c r="Y103" s="26"/>
      <c r="Z103" s="6"/>
      <c r="AA103" s="27">
        <f>IF(COUNTIF(AA10:AA64,"GYJ")=0,"",COUNTIF(AA10:AA64,"GYJ"))</f>
        <v>1</v>
      </c>
      <c r="AB103" s="25"/>
      <c r="AC103" s="26"/>
      <c r="AD103" s="26"/>
      <c r="AE103" s="26"/>
      <c r="AF103" s="6"/>
      <c r="AG103" s="27" t="str">
        <f>IF(COUNTIF(AG10:AG64,"GYJ")=0,"",COUNTIF(AG10:AG64,"GYJ"))</f>
        <v/>
      </c>
      <c r="AH103" s="25"/>
      <c r="AI103" s="26"/>
      <c r="AJ103" s="26"/>
      <c r="AK103" s="26"/>
      <c r="AL103" s="6"/>
      <c r="AM103" s="27">
        <f>IF(COUNTIF(AM10:AM64,"GYJ")=0,"",COUNTIF(AM10:AM64,"GYJ"))</f>
        <v>2</v>
      </c>
      <c r="AN103" s="28"/>
      <c r="AO103" s="26"/>
      <c r="AP103" s="26"/>
      <c r="AQ103" s="26"/>
      <c r="AR103" s="6"/>
      <c r="AS103" s="76">
        <f t="shared" si="170"/>
        <v>9</v>
      </c>
    </row>
    <row r="104" spans="1:45" s="20" customFormat="1" ht="15.75" customHeight="1" x14ac:dyDescent="0.3">
      <c r="A104" s="23"/>
      <c r="B104" s="11"/>
      <c r="C104" s="24" t="s">
        <v>60</v>
      </c>
      <c r="D104" s="25"/>
      <c r="E104" s="26"/>
      <c r="F104" s="26"/>
      <c r="G104" s="26"/>
      <c r="H104" s="6"/>
      <c r="I104" s="27" t="str">
        <f>IF(COUNTIF(I10:I64,"GYJ(Z)")=0,"",COUNTIF(I10:I64,"GYJ(Z)"))</f>
        <v/>
      </c>
      <c r="J104" s="25"/>
      <c r="K104" s="26"/>
      <c r="L104" s="26"/>
      <c r="M104" s="26"/>
      <c r="N104" s="6"/>
      <c r="O104" s="27" t="str">
        <f>IF(COUNTIF(O10:O64,"GYJ(Z)")=0,"",COUNTIF(O10:O64,"GYJ(Z)"))</f>
        <v/>
      </c>
      <c r="P104" s="25"/>
      <c r="Q104" s="26"/>
      <c r="R104" s="26"/>
      <c r="S104" s="26"/>
      <c r="T104" s="6"/>
      <c r="U104" s="27" t="str">
        <f>IF(COUNTIF(U10:U64,"GYJ(Z)")=0,"",COUNTIF(U10:U64,"GYJ(Z)"))</f>
        <v/>
      </c>
      <c r="V104" s="25"/>
      <c r="W104" s="26"/>
      <c r="X104" s="26"/>
      <c r="Y104" s="26"/>
      <c r="Z104" s="6"/>
      <c r="AA104" s="27" t="str">
        <f>IF(COUNTIF(AA10:AA64,"GYJ(Z)")=0,"",COUNTIF(AA10:AA64,"GYJ(Z)"))</f>
        <v/>
      </c>
      <c r="AB104" s="25"/>
      <c r="AC104" s="26"/>
      <c r="AD104" s="26"/>
      <c r="AE104" s="26"/>
      <c r="AF104" s="6"/>
      <c r="AG104" s="27" t="str">
        <f>IF(COUNTIF(AG10:AG64,"GYJ(Z)")=0,"",COUNTIF(AG10:AG64,"GYJ(Z)"))</f>
        <v/>
      </c>
      <c r="AH104" s="25"/>
      <c r="AI104" s="26"/>
      <c r="AJ104" s="26"/>
      <c r="AK104" s="26"/>
      <c r="AL104" s="6"/>
      <c r="AM104" s="27" t="str">
        <f>IF(COUNTIF(AM10:AM64,"GYJ(Z)")=0,"",COUNTIF(AM10:AM64,"GYJ(Z)"))</f>
        <v/>
      </c>
      <c r="AN104" s="28"/>
      <c r="AO104" s="26"/>
      <c r="AP104" s="26"/>
      <c r="AQ104" s="26"/>
      <c r="AR104" s="6"/>
      <c r="AS104" s="76" t="str">
        <f t="shared" si="170"/>
        <v/>
      </c>
    </row>
    <row r="105" spans="1:45" s="20" customFormat="1" ht="15.75" customHeight="1" x14ac:dyDescent="0.3">
      <c r="A105" s="23"/>
      <c r="B105" s="11"/>
      <c r="C105" s="24" t="s">
        <v>34</v>
      </c>
      <c r="D105" s="25"/>
      <c r="E105" s="26"/>
      <c r="F105" s="26"/>
      <c r="G105" s="26"/>
      <c r="H105" s="6"/>
      <c r="I105" s="27">
        <f>IF(COUNTIF(I10:I64,"K")=0,"",COUNTIF(I10:I64,"K"))</f>
        <v>3</v>
      </c>
      <c r="J105" s="25"/>
      <c r="K105" s="26"/>
      <c r="L105" s="26"/>
      <c r="M105" s="26"/>
      <c r="N105" s="6"/>
      <c r="O105" s="27">
        <f>IF(COUNTIF(O10:O64,"K")=0,"",COUNTIF(O10:O64,"K"))</f>
        <v>3</v>
      </c>
      <c r="P105" s="25"/>
      <c r="Q105" s="26"/>
      <c r="R105" s="26"/>
      <c r="S105" s="26"/>
      <c r="T105" s="6"/>
      <c r="U105" s="27">
        <f>IF(COUNTIF(U10:U64,"K")=0,"",COUNTIF(U10:U64,"K"))</f>
        <v>3</v>
      </c>
      <c r="V105" s="25"/>
      <c r="W105" s="26"/>
      <c r="X105" s="26"/>
      <c r="Y105" s="26"/>
      <c r="Z105" s="6"/>
      <c r="AA105" s="27" t="str">
        <f>IF(COUNTIF(AA10:AA64,"K")=0,"",COUNTIF(AA10:AA64,"K"))</f>
        <v/>
      </c>
      <c r="AB105" s="25"/>
      <c r="AC105" s="26"/>
      <c r="AD105" s="26"/>
      <c r="AE105" s="26"/>
      <c r="AF105" s="6"/>
      <c r="AG105" s="27" t="str">
        <f>IF(COUNTIF(AG10:AG64,"K")=0,"",COUNTIF(AG10:AG64,"K"))</f>
        <v/>
      </c>
      <c r="AH105" s="25"/>
      <c r="AI105" s="26"/>
      <c r="AJ105" s="26"/>
      <c r="AK105" s="26"/>
      <c r="AL105" s="6"/>
      <c r="AM105" s="27" t="str">
        <f>IF(COUNTIF(AM10:AM64,"K")=0,"",COUNTIF(AM10:AM64,"K"))</f>
        <v/>
      </c>
      <c r="AN105" s="28"/>
      <c r="AO105" s="26"/>
      <c r="AP105" s="26"/>
      <c r="AQ105" s="26"/>
      <c r="AR105" s="6"/>
      <c r="AS105" s="76">
        <f t="shared" si="170"/>
        <v>9</v>
      </c>
    </row>
    <row r="106" spans="1:45" s="20" customFormat="1" ht="15.75" customHeight="1" x14ac:dyDescent="0.3">
      <c r="A106" s="23"/>
      <c r="B106" s="11"/>
      <c r="C106" s="24" t="s">
        <v>35</v>
      </c>
      <c r="D106" s="25"/>
      <c r="E106" s="26"/>
      <c r="F106" s="26"/>
      <c r="G106" s="26"/>
      <c r="H106" s="6"/>
      <c r="I106" s="27" t="str">
        <f>IF(COUNTIF(I10:I64,"K(Z)")=0,"",COUNTIF(I10:I64,"K(Z)"))</f>
        <v/>
      </c>
      <c r="J106" s="25"/>
      <c r="K106" s="26"/>
      <c r="L106" s="26"/>
      <c r="M106" s="26"/>
      <c r="N106" s="6"/>
      <c r="O106" s="27" t="str">
        <f>IF(COUNTIF(O10:O64,"K(Z)")=0,"",COUNTIF(O10:O64,"K(Z)"))</f>
        <v/>
      </c>
      <c r="P106" s="25"/>
      <c r="Q106" s="26"/>
      <c r="R106" s="26"/>
      <c r="S106" s="26"/>
      <c r="T106" s="6"/>
      <c r="U106" s="27" t="str">
        <f>IF(COUNTIF(U10:U64,"K(Z)")=0,"",COUNTIF(U10:U64,"K(Z)"))</f>
        <v/>
      </c>
      <c r="V106" s="25"/>
      <c r="W106" s="26"/>
      <c r="X106" s="26"/>
      <c r="Y106" s="26"/>
      <c r="Z106" s="6"/>
      <c r="AA106" s="27" t="str">
        <f>IF(COUNTIF(AA10:AA64,"K(Z)")=0,"",COUNTIF(AA10:AA64,"K(Z)"))</f>
        <v/>
      </c>
      <c r="AB106" s="25"/>
      <c r="AC106" s="26"/>
      <c r="AD106" s="26"/>
      <c r="AE106" s="26"/>
      <c r="AF106" s="6"/>
      <c r="AG106" s="27" t="str">
        <f>IF(COUNTIF(AG10:AG64,"K(Z)")=0,"",COUNTIF(AG10:AG64,"K(Z)"))</f>
        <v/>
      </c>
      <c r="AH106" s="25"/>
      <c r="AI106" s="26"/>
      <c r="AJ106" s="26"/>
      <c r="AK106" s="26"/>
      <c r="AL106" s="6"/>
      <c r="AM106" s="27" t="str">
        <f>IF(COUNTIF(AM10:AM64,"K(Z)")=0,"",COUNTIF(AM10:AM64,"K(Z)"))</f>
        <v/>
      </c>
      <c r="AN106" s="28"/>
      <c r="AO106" s="26"/>
      <c r="AP106" s="26"/>
      <c r="AQ106" s="26"/>
      <c r="AR106" s="6"/>
      <c r="AS106" s="76" t="str">
        <f t="shared" si="170"/>
        <v/>
      </c>
    </row>
    <row r="107" spans="1:45" s="20" customFormat="1" ht="15.75" customHeight="1" x14ac:dyDescent="0.3">
      <c r="A107" s="23"/>
      <c r="B107" s="11"/>
      <c r="C107" s="24" t="s">
        <v>25</v>
      </c>
      <c r="D107" s="25"/>
      <c r="E107" s="26"/>
      <c r="F107" s="26"/>
      <c r="G107" s="26"/>
      <c r="H107" s="6"/>
      <c r="I107" s="27" t="str">
        <f>IF(COUNTIF(I10:I64,"AV")=0,"",COUNTIF(I10:I64,"AV"))</f>
        <v/>
      </c>
      <c r="J107" s="25"/>
      <c r="K107" s="26"/>
      <c r="L107" s="26"/>
      <c r="M107" s="26"/>
      <c r="N107" s="6"/>
      <c r="O107" s="27" t="str">
        <f>IF(COUNTIF(O10:O64,"AV")=0,"",COUNTIF(O10:O64,"AV"))</f>
        <v/>
      </c>
      <c r="P107" s="25"/>
      <c r="Q107" s="26"/>
      <c r="R107" s="26"/>
      <c r="S107" s="26"/>
      <c r="T107" s="6"/>
      <c r="U107" s="27" t="str">
        <f>IF(COUNTIF(U10:U64,"AV")=0,"",COUNTIF(U10:U64,"AV"))</f>
        <v/>
      </c>
      <c r="V107" s="25"/>
      <c r="W107" s="26"/>
      <c r="X107" s="26"/>
      <c r="Y107" s="26"/>
      <c r="Z107" s="6"/>
      <c r="AA107" s="27" t="str">
        <f>IF(COUNTIF(AA10:AA64,"AV")=0,"",COUNTIF(AA10:AA64,"AV"))</f>
        <v/>
      </c>
      <c r="AB107" s="25"/>
      <c r="AC107" s="26"/>
      <c r="AD107" s="26"/>
      <c r="AE107" s="26"/>
      <c r="AF107" s="6"/>
      <c r="AG107" s="27" t="str">
        <f>IF(COUNTIF(AG10:AG64,"AV")=0,"",COUNTIF(AG10:AG64,"AV"))</f>
        <v/>
      </c>
      <c r="AH107" s="25"/>
      <c r="AI107" s="26"/>
      <c r="AJ107" s="26"/>
      <c r="AK107" s="26"/>
      <c r="AL107" s="6"/>
      <c r="AM107" s="27" t="str">
        <f>IF(COUNTIF(AM10:AM64,"AV")=0,"",COUNTIF(AM10:AM64,"AV"))</f>
        <v/>
      </c>
      <c r="AN107" s="28"/>
      <c r="AO107" s="26"/>
      <c r="AP107" s="26"/>
      <c r="AQ107" s="26"/>
      <c r="AR107" s="6"/>
      <c r="AS107" s="76" t="str">
        <f t="shared" si="170"/>
        <v/>
      </c>
    </row>
    <row r="108" spans="1:45" s="20" customFormat="1" ht="15.75" customHeight="1" x14ac:dyDescent="0.3">
      <c r="A108" s="23"/>
      <c r="B108" s="11"/>
      <c r="C108" s="24" t="s">
        <v>61</v>
      </c>
      <c r="D108" s="25"/>
      <c r="E108" s="26"/>
      <c r="F108" s="26"/>
      <c r="G108" s="26"/>
      <c r="H108" s="6"/>
      <c r="I108" s="27" t="str">
        <f>IF(COUNTIF(I10:I64,"KV")=0,"",COUNTIF(I10:I64,"KV"))</f>
        <v/>
      </c>
      <c r="J108" s="25"/>
      <c r="K108" s="26"/>
      <c r="L108" s="26"/>
      <c r="M108" s="26"/>
      <c r="N108" s="6"/>
      <c r="O108" s="27" t="str">
        <f>IF(COUNTIF(O10:O64,"KV")=0,"",COUNTIF(O10:O64,"KV"))</f>
        <v/>
      </c>
      <c r="P108" s="25"/>
      <c r="Q108" s="26"/>
      <c r="R108" s="26"/>
      <c r="S108" s="26"/>
      <c r="T108" s="6"/>
      <c r="U108" s="27" t="str">
        <f>IF(COUNTIF(U10:U64,"KV")=0,"",COUNTIF(U10:U64,"KV"))</f>
        <v/>
      </c>
      <c r="V108" s="25"/>
      <c r="W108" s="26"/>
      <c r="X108" s="26"/>
      <c r="Y108" s="26"/>
      <c r="Z108" s="6"/>
      <c r="AA108" s="27" t="str">
        <f>IF(COUNTIF(AA10:AA64,"KV")=0,"",COUNTIF(AA10:AA64,"KV"))</f>
        <v/>
      </c>
      <c r="AB108" s="25"/>
      <c r="AC108" s="26"/>
      <c r="AD108" s="26"/>
      <c r="AE108" s="26"/>
      <c r="AF108" s="6"/>
      <c r="AG108" s="27" t="str">
        <f>IF(COUNTIF(AG10:AG64,"KV")=0,"",COUNTIF(AG10:AG64,"KV"))</f>
        <v/>
      </c>
      <c r="AH108" s="25"/>
      <c r="AI108" s="26"/>
      <c r="AJ108" s="26"/>
      <c r="AK108" s="26"/>
      <c r="AL108" s="6"/>
      <c r="AM108" s="27" t="str">
        <f>IF(COUNTIF(AM10:AM64,"KV")=0,"",COUNTIF(AM10:AM64,"KV"))</f>
        <v/>
      </c>
      <c r="AN108" s="28"/>
      <c r="AO108" s="26"/>
      <c r="AP108" s="26"/>
      <c r="AQ108" s="26"/>
      <c r="AR108" s="6"/>
      <c r="AS108" s="76" t="str">
        <f t="shared" si="170"/>
        <v/>
      </c>
    </row>
    <row r="109" spans="1:45" s="20" customFormat="1" ht="15.75" customHeight="1" x14ac:dyDescent="0.3">
      <c r="A109" s="216"/>
      <c r="B109" s="14"/>
      <c r="C109" s="30" t="s">
        <v>62</v>
      </c>
      <c r="D109" s="31"/>
      <c r="E109" s="32"/>
      <c r="F109" s="32"/>
      <c r="G109" s="32"/>
      <c r="H109" s="13"/>
      <c r="I109" s="27" t="str">
        <f>IF(COUNTIF(I10:I64,"SZG")=0,"",COUNTIF(I10:I64,"SZG"))</f>
        <v/>
      </c>
      <c r="J109" s="31"/>
      <c r="K109" s="32"/>
      <c r="L109" s="32"/>
      <c r="M109" s="32"/>
      <c r="N109" s="13"/>
      <c r="O109" s="27" t="str">
        <f>IF(COUNTIF(O10:O64,"SZG")=0,"",COUNTIF(O10:O64,"SZG"))</f>
        <v/>
      </c>
      <c r="P109" s="31"/>
      <c r="Q109" s="32"/>
      <c r="R109" s="32"/>
      <c r="S109" s="32"/>
      <c r="T109" s="13"/>
      <c r="U109" s="27" t="str">
        <f>IF(COUNTIF(U10:U64,"SZG")=0,"",COUNTIF(U10:U64,"SZG"))</f>
        <v/>
      </c>
      <c r="V109" s="31"/>
      <c r="W109" s="32"/>
      <c r="X109" s="32"/>
      <c r="Y109" s="32"/>
      <c r="Z109" s="13"/>
      <c r="AA109" s="27" t="str">
        <f>IF(COUNTIF(AA10:AA64,"SZG")=0,"",COUNTIF(AA10:AA64,"SZG"))</f>
        <v/>
      </c>
      <c r="AB109" s="31"/>
      <c r="AC109" s="32"/>
      <c r="AD109" s="32"/>
      <c r="AE109" s="32"/>
      <c r="AF109" s="13"/>
      <c r="AG109" s="27" t="str">
        <f>IF(COUNTIF(AG10:AG64,"SZG")=0,"",COUNTIF(AG10:AG64,"SZG"))</f>
        <v/>
      </c>
      <c r="AH109" s="31"/>
      <c r="AI109" s="32"/>
      <c r="AJ109" s="32"/>
      <c r="AK109" s="32"/>
      <c r="AL109" s="13"/>
      <c r="AM109" s="27" t="str">
        <f>IF(COUNTIF(AM10:AM64,"SZG")=0,"",COUNTIF(AM10:AM64,"SZG"))</f>
        <v/>
      </c>
      <c r="AN109" s="28"/>
      <c r="AO109" s="26"/>
      <c r="AP109" s="26"/>
      <c r="AQ109" s="26"/>
      <c r="AR109" s="6"/>
      <c r="AS109" s="76" t="str">
        <f t="shared" si="170"/>
        <v/>
      </c>
    </row>
    <row r="110" spans="1:45" s="20" customFormat="1" ht="15.75" customHeight="1" x14ac:dyDescent="0.3">
      <c r="A110" s="216"/>
      <c r="B110" s="14"/>
      <c r="C110" s="30" t="s">
        <v>63</v>
      </c>
      <c r="D110" s="31"/>
      <c r="E110" s="32"/>
      <c r="F110" s="32"/>
      <c r="G110" s="32"/>
      <c r="H110" s="13"/>
      <c r="I110" s="27" t="str">
        <f>IF(COUNTIF(I10:I64,"ZV")=0,"",COUNTIF(I10:I64,"ZV"))</f>
        <v/>
      </c>
      <c r="J110" s="31"/>
      <c r="K110" s="32"/>
      <c r="L110" s="32"/>
      <c r="M110" s="32"/>
      <c r="N110" s="13"/>
      <c r="O110" s="27" t="str">
        <f>IF(COUNTIF(O10:O64,"ZV")=0,"",COUNTIF(O10:O64,"ZV"))</f>
        <v/>
      </c>
      <c r="P110" s="31"/>
      <c r="Q110" s="32"/>
      <c r="R110" s="32"/>
      <c r="S110" s="32"/>
      <c r="T110" s="13"/>
      <c r="U110" s="27" t="str">
        <f>IF(COUNTIF(U10:U64,"ZV")=0,"",COUNTIF(U10:U64,"ZV"))</f>
        <v/>
      </c>
      <c r="V110" s="31"/>
      <c r="W110" s="32"/>
      <c r="X110" s="32"/>
      <c r="Y110" s="32"/>
      <c r="Z110" s="13"/>
      <c r="AA110" s="27" t="str">
        <f>IF(COUNTIF(AA10:AA64,"ZV")=0,"",COUNTIF(AA10:AA64,"ZV"))</f>
        <v/>
      </c>
      <c r="AB110" s="31"/>
      <c r="AC110" s="32"/>
      <c r="AD110" s="32"/>
      <c r="AE110" s="32"/>
      <c r="AF110" s="13"/>
      <c r="AG110" s="27" t="str">
        <f>IF(COUNTIF(AG10:AG64,"ZV")=0,"",COUNTIF(AG10:AG64,"ZV"))</f>
        <v/>
      </c>
      <c r="AH110" s="31"/>
      <c r="AI110" s="32"/>
      <c r="AJ110" s="32"/>
      <c r="AK110" s="32"/>
      <c r="AL110" s="13"/>
      <c r="AM110" s="27" t="str">
        <f>IF(COUNTIF(AM10:AM64,"ZV")=0,"",COUNTIF(AM10:AM64,"ZV"))</f>
        <v/>
      </c>
      <c r="AN110" s="28"/>
      <c r="AO110" s="26"/>
      <c r="AP110" s="26"/>
      <c r="AQ110" s="26"/>
      <c r="AR110" s="6"/>
      <c r="AS110" s="76" t="str">
        <f t="shared" si="170"/>
        <v/>
      </c>
    </row>
    <row r="111" spans="1:45" s="20" customFormat="1" ht="15.75" customHeight="1" thickBot="1" x14ac:dyDescent="0.35">
      <c r="A111" s="217"/>
      <c r="B111" s="21"/>
      <c r="C111" s="22" t="s">
        <v>26</v>
      </c>
      <c r="D111" s="33"/>
      <c r="E111" s="34"/>
      <c r="F111" s="34"/>
      <c r="G111" s="34"/>
      <c r="H111" s="35"/>
      <c r="I111" s="36">
        <f>IF(SUM(I99:I110)=0,"",SUM(I99:I110))</f>
        <v>11</v>
      </c>
      <c r="J111" s="33"/>
      <c r="K111" s="34"/>
      <c r="L111" s="34"/>
      <c r="M111" s="34"/>
      <c r="N111" s="35"/>
      <c r="O111" s="36">
        <f>IF(SUM(O99:O110)=0,"",SUM(O99:O110))</f>
        <v>10</v>
      </c>
      <c r="P111" s="33"/>
      <c r="Q111" s="34"/>
      <c r="R111" s="34"/>
      <c r="S111" s="34"/>
      <c r="T111" s="35"/>
      <c r="U111" s="36">
        <f>IF(SUM(U99:U110)=0,"",SUM(U99:U110))</f>
        <v>10</v>
      </c>
      <c r="V111" s="33"/>
      <c r="W111" s="34"/>
      <c r="X111" s="34"/>
      <c r="Y111" s="34"/>
      <c r="Z111" s="35"/>
      <c r="AA111" s="36">
        <f>IF(SUM(AA99:AA110)=0,"",SUM(AA99:AA110))</f>
        <v>5</v>
      </c>
      <c r="AB111" s="33"/>
      <c r="AC111" s="34"/>
      <c r="AD111" s="34"/>
      <c r="AE111" s="34"/>
      <c r="AF111" s="35"/>
      <c r="AG111" s="36">
        <f>IF(SUM(AG99:AG110)=0,"",SUM(AG99:AG110))</f>
        <v>3</v>
      </c>
      <c r="AH111" s="33"/>
      <c r="AI111" s="34"/>
      <c r="AJ111" s="34"/>
      <c r="AK111" s="34"/>
      <c r="AL111" s="35"/>
      <c r="AM111" s="36">
        <f>IF(SUM(AM99:AM110)=0,"",SUM(AM99:AM110))</f>
        <v>5</v>
      </c>
      <c r="AN111" s="37"/>
      <c r="AO111" s="34"/>
      <c r="AP111" s="34"/>
      <c r="AQ111" s="34"/>
      <c r="AR111" s="35"/>
      <c r="AS111" s="81">
        <f t="shared" si="170"/>
        <v>44</v>
      </c>
    </row>
    <row r="112" spans="1:45" s="20" customFormat="1" ht="15.75" customHeight="1" thickTop="1" x14ac:dyDescent="0.25">
      <c r="A112" s="218"/>
      <c r="B112" s="38"/>
      <c r="C112" s="38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</row>
    <row r="113" spans="1:45" s="20" customFormat="1" ht="15.75" customHeight="1" x14ac:dyDescent="0.25">
      <c r="A113" s="218"/>
      <c r="B113" s="38"/>
      <c r="C113" s="38" t="s">
        <v>340</v>
      </c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</row>
    <row r="114" spans="1:45" s="20" customFormat="1" ht="15.75" customHeight="1" x14ac:dyDescent="0.25">
      <c r="A114" s="218"/>
      <c r="B114" s="38"/>
      <c r="C114" s="38" t="s">
        <v>341</v>
      </c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</row>
    <row r="115" spans="1:45" s="20" customFormat="1" ht="15.75" customHeight="1" x14ac:dyDescent="0.25">
      <c r="A115" s="218"/>
      <c r="B115" s="38"/>
      <c r="C115" s="38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</row>
    <row r="116" spans="1:45" s="20" customFormat="1" ht="15.75" customHeight="1" x14ac:dyDescent="0.25">
      <c r="A116" s="283"/>
      <c r="B116" s="38"/>
      <c r="C116" s="38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</row>
    <row r="117" spans="1:45" s="20" customFormat="1" ht="15.75" customHeight="1" x14ac:dyDescent="0.25">
      <c r="A117" s="284"/>
      <c r="B117" s="38"/>
      <c r="C117" s="38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</row>
    <row r="118" spans="1:45" s="20" customFormat="1" ht="15.75" customHeight="1" x14ac:dyDescent="0.25">
      <c r="A118" s="218"/>
      <c r="B118" s="38"/>
      <c r="C118" s="38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</row>
    <row r="119" spans="1:45" s="20" customFormat="1" ht="15.75" customHeight="1" x14ac:dyDescent="0.25">
      <c r="A119" s="218"/>
      <c r="B119" s="38"/>
      <c r="C119" s="38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</row>
    <row r="120" spans="1:45" s="20" customFormat="1" ht="15.75" customHeight="1" x14ac:dyDescent="0.25">
      <c r="A120" s="218"/>
      <c r="B120" s="38"/>
      <c r="C120" s="38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</row>
    <row r="121" spans="1:45" s="20" customFormat="1" ht="15.75" customHeight="1" x14ac:dyDescent="0.25">
      <c r="A121" s="218"/>
      <c r="B121" s="38"/>
      <c r="C121" s="38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</row>
    <row r="122" spans="1:45" s="20" customFormat="1" ht="15.75" customHeight="1" x14ac:dyDescent="0.25">
      <c r="A122" s="218"/>
      <c r="B122" s="38"/>
      <c r="C122" s="38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</row>
    <row r="123" spans="1:45" s="20" customFormat="1" ht="15.75" customHeight="1" x14ac:dyDescent="0.25">
      <c r="A123" s="218"/>
      <c r="B123" s="38"/>
      <c r="C123" s="38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</row>
    <row r="124" spans="1:45" s="20" customFormat="1" ht="15.75" customHeight="1" x14ac:dyDescent="0.25">
      <c r="A124" s="218"/>
      <c r="B124" s="38"/>
      <c r="C124" s="38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</row>
    <row r="125" spans="1:45" s="20" customFormat="1" ht="15.75" customHeight="1" x14ac:dyDescent="0.25">
      <c r="A125" s="218"/>
      <c r="B125" s="38"/>
      <c r="C125" s="38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</row>
    <row r="126" spans="1:45" s="20" customFormat="1" ht="15.75" customHeight="1" x14ac:dyDescent="0.25">
      <c r="A126" s="218"/>
      <c r="B126" s="38"/>
      <c r="C126" s="38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</row>
    <row r="127" spans="1:45" s="20" customFormat="1" ht="15.75" customHeight="1" x14ac:dyDescent="0.25">
      <c r="A127" s="218"/>
      <c r="B127" s="38"/>
      <c r="C127" s="38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</row>
    <row r="128" spans="1:45" s="20" customFormat="1" ht="15.75" customHeight="1" x14ac:dyDescent="0.25">
      <c r="A128" s="218"/>
      <c r="B128" s="38"/>
      <c r="C128" s="38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</row>
    <row r="129" spans="1:45" s="20" customFormat="1" ht="15.75" customHeight="1" x14ac:dyDescent="0.25">
      <c r="A129" s="218"/>
      <c r="B129" s="38"/>
      <c r="C129" s="38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</row>
    <row r="130" spans="1:45" s="20" customFormat="1" ht="15.75" customHeight="1" x14ac:dyDescent="0.25">
      <c r="A130" s="218"/>
      <c r="B130" s="38"/>
      <c r="C130" s="38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</row>
    <row r="131" spans="1:45" s="20" customFormat="1" ht="15.75" customHeight="1" x14ac:dyDescent="0.25">
      <c r="A131" s="218"/>
      <c r="B131" s="38"/>
      <c r="C131" s="38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</row>
    <row r="132" spans="1:45" s="20" customFormat="1" ht="15.75" customHeight="1" x14ac:dyDescent="0.25">
      <c r="A132" s="218"/>
      <c r="B132" s="38"/>
      <c r="C132" s="38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</row>
    <row r="133" spans="1:45" s="20" customFormat="1" ht="15.75" customHeight="1" x14ac:dyDescent="0.25">
      <c r="A133" s="218"/>
      <c r="B133" s="38"/>
      <c r="C133" s="38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</row>
    <row r="134" spans="1:45" s="20" customFormat="1" ht="15.75" customHeight="1" x14ac:dyDescent="0.25">
      <c r="A134" s="218"/>
      <c r="B134" s="38"/>
      <c r="C134" s="38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</row>
    <row r="135" spans="1:45" s="20" customFormat="1" ht="15.75" customHeight="1" x14ac:dyDescent="0.25">
      <c r="A135" s="218"/>
      <c r="B135" s="38"/>
      <c r="C135" s="38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</row>
    <row r="136" spans="1:45" s="20" customFormat="1" ht="15.75" customHeight="1" x14ac:dyDescent="0.25">
      <c r="A136" s="218"/>
      <c r="B136" s="38"/>
      <c r="C136" s="38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</row>
    <row r="137" spans="1:45" s="20" customFormat="1" ht="15.75" customHeight="1" x14ac:dyDescent="0.25">
      <c r="A137" s="218"/>
      <c r="B137" s="38"/>
      <c r="C137" s="38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</row>
    <row r="138" spans="1:45" s="20" customFormat="1" ht="15.75" customHeight="1" x14ac:dyDescent="0.25">
      <c r="A138" s="218"/>
      <c r="B138" s="38"/>
      <c r="C138" s="38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</row>
    <row r="139" spans="1:45" s="20" customFormat="1" ht="15.75" customHeight="1" x14ac:dyDescent="0.25">
      <c r="A139" s="218"/>
      <c r="B139" s="38"/>
      <c r="C139" s="38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</row>
    <row r="140" spans="1:45" s="20" customFormat="1" ht="15.75" customHeight="1" x14ac:dyDescent="0.25">
      <c r="A140" s="218"/>
      <c r="B140" s="38"/>
      <c r="C140" s="38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</row>
    <row r="141" spans="1:45" s="20" customFormat="1" ht="15.75" customHeight="1" x14ac:dyDescent="0.25">
      <c r="A141" s="218"/>
      <c r="B141" s="38"/>
      <c r="C141" s="38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</row>
    <row r="142" spans="1:45" s="20" customFormat="1" ht="15.75" customHeight="1" x14ac:dyDescent="0.25">
      <c r="A142" s="218"/>
      <c r="B142" s="38"/>
      <c r="C142" s="38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</row>
    <row r="143" spans="1:45" s="20" customFormat="1" ht="15.75" customHeight="1" x14ac:dyDescent="0.25">
      <c r="A143" s="218"/>
      <c r="B143" s="38"/>
      <c r="C143" s="38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</row>
    <row r="144" spans="1:45" s="20" customFormat="1" ht="15.75" customHeight="1" x14ac:dyDescent="0.25">
      <c r="A144" s="218"/>
      <c r="B144" s="38"/>
      <c r="C144" s="38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</row>
    <row r="145" spans="1:45" s="20" customFormat="1" ht="15.75" customHeight="1" x14ac:dyDescent="0.25">
      <c r="A145" s="218"/>
      <c r="B145" s="38"/>
      <c r="C145" s="38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</row>
    <row r="146" spans="1:45" s="20" customFormat="1" ht="15.75" customHeight="1" x14ac:dyDescent="0.25">
      <c r="A146" s="218"/>
      <c r="B146" s="38"/>
      <c r="C146" s="38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</row>
    <row r="147" spans="1:45" s="20" customFormat="1" ht="15.75" customHeight="1" x14ac:dyDescent="0.25">
      <c r="A147" s="218"/>
      <c r="B147" s="38"/>
      <c r="C147" s="38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</row>
    <row r="148" spans="1:45" s="20" customFormat="1" ht="15.75" customHeight="1" x14ac:dyDescent="0.25">
      <c r="A148" s="218"/>
      <c r="B148" s="38"/>
      <c r="C148" s="38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</row>
    <row r="149" spans="1:45" s="20" customFormat="1" ht="15.75" customHeight="1" x14ac:dyDescent="0.25">
      <c r="A149" s="218"/>
      <c r="B149" s="38"/>
      <c r="C149" s="38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</row>
    <row r="150" spans="1:45" s="20" customFormat="1" ht="15.75" customHeight="1" x14ac:dyDescent="0.25">
      <c r="A150" s="218"/>
      <c r="B150" s="38"/>
      <c r="C150" s="38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</row>
    <row r="151" spans="1:45" s="20" customFormat="1" ht="15.75" customHeight="1" x14ac:dyDescent="0.25">
      <c r="A151" s="218"/>
      <c r="B151" s="38"/>
      <c r="C151" s="38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</row>
    <row r="152" spans="1:45" s="20" customFormat="1" ht="15.75" customHeight="1" x14ac:dyDescent="0.25">
      <c r="A152" s="218"/>
      <c r="B152" s="38"/>
      <c r="C152" s="38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</row>
    <row r="153" spans="1:45" s="20" customFormat="1" ht="15.75" customHeight="1" x14ac:dyDescent="0.25">
      <c r="A153" s="218"/>
      <c r="B153" s="38"/>
      <c r="C153" s="38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</row>
    <row r="154" spans="1:45" s="20" customFormat="1" ht="15.75" customHeight="1" x14ac:dyDescent="0.25">
      <c r="A154" s="218"/>
      <c r="B154" s="38"/>
      <c r="C154" s="38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</row>
    <row r="155" spans="1:45" s="20" customFormat="1" ht="15.75" customHeight="1" x14ac:dyDescent="0.25">
      <c r="A155" s="218"/>
      <c r="B155" s="38"/>
      <c r="C155" s="38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</row>
    <row r="156" spans="1:45" s="20" customFormat="1" ht="15.75" customHeight="1" x14ac:dyDescent="0.25">
      <c r="A156" s="218"/>
      <c r="B156" s="38"/>
      <c r="C156" s="38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</row>
    <row r="157" spans="1:45" s="20" customFormat="1" ht="15.75" customHeight="1" x14ac:dyDescent="0.25">
      <c r="A157" s="218"/>
      <c r="B157" s="38"/>
      <c r="C157" s="38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2"/>
      <c r="AR157" s="82"/>
      <c r="AS157" s="82"/>
    </row>
    <row r="158" spans="1:45" s="20" customFormat="1" ht="15.75" customHeight="1" x14ac:dyDescent="0.25">
      <c r="A158" s="218"/>
      <c r="B158" s="38"/>
      <c r="C158" s="38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</row>
    <row r="159" spans="1:45" s="20" customFormat="1" ht="15.75" customHeight="1" x14ac:dyDescent="0.25">
      <c r="A159" s="218"/>
      <c r="B159" s="38"/>
      <c r="C159" s="38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</row>
    <row r="160" spans="1:45" s="20" customFormat="1" ht="15.75" customHeight="1" x14ac:dyDescent="0.25">
      <c r="A160" s="218"/>
      <c r="B160" s="38"/>
      <c r="C160" s="38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2"/>
      <c r="AL160" s="82"/>
      <c r="AM160" s="82"/>
      <c r="AN160" s="82"/>
      <c r="AO160" s="82"/>
      <c r="AP160" s="82"/>
      <c r="AQ160" s="82"/>
      <c r="AR160" s="82"/>
      <c r="AS160" s="82"/>
    </row>
    <row r="161" spans="1:45" s="20" customFormat="1" ht="15.75" customHeight="1" x14ac:dyDescent="0.25">
      <c r="A161" s="218"/>
      <c r="B161" s="38"/>
      <c r="C161" s="38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</row>
    <row r="162" spans="1:45" s="20" customFormat="1" ht="15.75" customHeight="1" x14ac:dyDescent="0.25">
      <c r="A162" s="218"/>
      <c r="B162" s="38"/>
      <c r="C162" s="38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</row>
    <row r="163" spans="1:45" s="20" customFormat="1" ht="15.75" customHeight="1" x14ac:dyDescent="0.25">
      <c r="A163" s="218"/>
      <c r="B163" s="38"/>
      <c r="C163" s="38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</row>
    <row r="164" spans="1:45" s="20" customFormat="1" ht="15.75" customHeight="1" x14ac:dyDescent="0.25">
      <c r="A164" s="218"/>
      <c r="B164" s="38"/>
      <c r="C164" s="38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</row>
    <row r="165" spans="1:45" s="20" customFormat="1" ht="15.75" customHeight="1" x14ac:dyDescent="0.25">
      <c r="A165" s="218"/>
      <c r="B165" s="38"/>
      <c r="C165" s="38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</row>
    <row r="166" spans="1:45" s="20" customFormat="1" ht="15.75" customHeight="1" x14ac:dyDescent="0.25">
      <c r="A166" s="218"/>
      <c r="B166" s="38"/>
      <c r="C166" s="38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</row>
    <row r="167" spans="1:45" s="20" customFormat="1" ht="15.75" customHeight="1" x14ac:dyDescent="0.25">
      <c r="A167" s="218"/>
      <c r="B167" s="38"/>
      <c r="C167" s="38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</row>
    <row r="168" spans="1:45" s="20" customFormat="1" ht="15.75" customHeight="1" x14ac:dyDescent="0.25">
      <c r="A168" s="218"/>
      <c r="B168" s="38"/>
      <c r="C168" s="38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</row>
    <row r="169" spans="1:45" s="20" customFormat="1" ht="15.75" customHeight="1" x14ac:dyDescent="0.25">
      <c r="A169" s="218"/>
      <c r="B169" s="38"/>
      <c r="C169" s="38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</row>
    <row r="170" spans="1:45" s="20" customFormat="1" ht="15.75" customHeight="1" x14ac:dyDescent="0.25">
      <c r="A170" s="218"/>
      <c r="B170" s="38"/>
      <c r="C170" s="38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2"/>
      <c r="AR170" s="82"/>
      <c r="AS170" s="82"/>
    </row>
    <row r="171" spans="1:45" s="20" customFormat="1" ht="15.75" customHeight="1" x14ac:dyDescent="0.25">
      <c r="A171" s="218"/>
      <c r="B171" s="84"/>
      <c r="C171" s="84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</row>
    <row r="172" spans="1:45" s="20" customFormat="1" ht="15.75" customHeight="1" x14ac:dyDescent="0.25">
      <c r="A172" s="218"/>
      <c r="B172" s="84"/>
      <c r="C172" s="84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</row>
    <row r="173" spans="1:45" s="20" customFormat="1" ht="15.75" customHeight="1" x14ac:dyDescent="0.25">
      <c r="A173" s="218"/>
      <c r="B173" s="84"/>
      <c r="C173" s="84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</row>
    <row r="174" spans="1:45" s="20" customFormat="1" ht="15.75" customHeight="1" x14ac:dyDescent="0.25">
      <c r="A174" s="218"/>
      <c r="B174" s="84"/>
      <c r="C174" s="84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2"/>
      <c r="AR174" s="82"/>
      <c r="AS174" s="82"/>
    </row>
    <row r="175" spans="1:45" s="20" customFormat="1" ht="15.75" customHeight="1" x14ac:dyDescent="0.25">
      <c r="A175" s="218"/>
      <c r="B175" s="84"/>
      <c r="C175" s="84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2"/>
      <c r="AR175" s="82"/>
      <c r="AS175" s="82"/>
    </row>
    <row r="176" spans="1:45" s="20" customFormat="1" ht="15.75" customHeight="1" x14ac:dyDescent="0.25">
      <c r="A176" s="218"/>
      <c r="B176" s="84"/>
      <c r="C176" s="84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</row>
    <row r="177" spans="1:47" s="20" customFormat="1" ht="15.75" customHeight="1" x14ac:dyDescent="0.25">
      <c r="A177" s="218"/>
      <c r="B177" s="84"/>
      <c r="C177" s="84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2"/>
      <c r="AR177" s="82"/>
      <c r="AS177" s="82"/>
    </row>
    <row r="178" spans="1:47" s="20" customFormat="1" ht="15.75" customHeight="1" x14ac:dyDescent="0.25">
      <c r="A178" s="218"/>
      <c r="B178" s="84"/>
      <c r="C178" s="84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2"/>
      <c r="AS178" s="82"/>
    </row>
    <row r="179" spans="1:47" ht="15.75" customHeight="1" x14ac:dyDescent="0.25">
      <c r="A179" s="218"/>
      <c r="B179" s="84"/>
      <c r="C179" s="84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  <c r="AN179" s="82"/>
      <c r="AO179" s="82"/>
      <c r="AP179" s="82"/>
      <c r="AQ179" s="82"/>
      <c r="AR179" s="82"/>
      <c r="AS179" s="82"/>
      <c r="AT179" s="20"/>
      <c r="AU179" s="20"/>
    </row>
    <row r="180" spans="1:47" ht="15.75" customHeight="1" x14ac:dyDescent="0.25">
      <c r="A180" s="219"/>
      <c r="B180" s="85"/>
      <c r="C180" s="85"/>
      <c r="AT180" s="20"/>
      <c r="AU180" s="20"/>
    </row>
    <row r="181" spans="1:47" ht="15.75" customHeight="1" x14ac:dyDescent="0.25">
      <c r="A181" s="219"/>
      <c r="B181" s="85"/>
      <c r="C181" s="85"/>
      <c r="AT181" s="20"/>
      <c r="AU181" s="20"/>
    </row>
    <row r="182" spans="1:47" ht="15.75" customHeight="1" x14ac:dyDescent="0.25">
      <c r="A182" s="219"/>
      <c r="B182" s="85"/>
      <c r="C182" s="85"/>
      <c r="AT182" s="20"/>
      <c r="AU182" s="20"/>
    </row>
    <row r="183" spans="1:47" ht="15.75" customHeight="1" x14ac:dyDescent="0.25">
      <c r="A183" s="219"/>
      <c r="B183" s="85"/>
      <c r="C183" s="85"/>
      <c r="AT183" s="20"/>
      <c r="AU183" s="20"/>
    </row>
    <row r="184" spans="1:47" ht="15.75" customHeight="1" x14ac:dyDescent="0.25">
      <c r="A184" s="219"/>
      <c r="B184" s="85"/>
      <c r="C184" s="85"/>
      <c r="AT184" s="20"/>
      <c r="AU184" s="20"/>
    </row>
    <row r="185" spans="1:47" ht="15.75" customHeight="1" x14ac:dyDescent="0.25">
      <c r="A185" s="219"/>
      <c r="B185" s="85"/>
      <c r="C185" s="85"/>
      <c r="AT185" s="20"/>
      <c r="AU185" s="20"/>
    </row>
    <row r="186" spans="1:47" ht="15.75" customHeight="1" x14ac:dyDescent="0.25">
      <c r="A186" s="219"/>
      <c r="B186" s="85"/>
      <c r="C186" s="85"/>
      <c r="AT186" s="20"/>
      <c r="AU186" s="20"/>
    </row>
    <row r="187" spans="1:47" ht="15.75" customHeight="1" x14ac:dyDescent="0.25">
      <c r="A187" s="219"/>
      <c r="B187" s="85"/>
      <c r="C187" s="85"/>
      <c r="AT187" s="20"/>
      <c r="AU187" s="20"/>
    </row>
    <row r="188" spans="1:47" ht="15.75" customHeight="1" x14ac:dyDescent="0.25">
      <c r="A188" s="219"/>
      <c r="B188" s="85"/>
      <c r="C188" s="85"/>
      <c r="AT188" s="20"/>
      <c r="AU188" s="20"/>
    </row>
    <row r="189" spans="1:47" ht="15.75" customHeight="1" x14ac:dyDescent="0.25">
      <c r="A189" s="219"/>
      <c r="B189" s="85"/>
      <c r="C189" s="85"/>
      <c r="AT189" s="20"/>
      <c r="AU189" s="20"/>
    </row>
    <row r="190" spans="1:47" ht="15.75" customHeight="1" x14ac:dyDescent="0.25">
      <c r="A190" s="219"/>
      <c r="B190" s="85"/>
      <c r="C190" s="85"/>
      <c r="AT190" s="20"/>
      <c r="AU190" s="20"/>
    </row>
    <row r="191" spans="1:47" ht="15.75" customHeight="1" x14ac:dyDescent="0.25">
      <c r="A191" s="219"/>
      <c r="B191" s="85"/>
      <c r="C191" s="85"/>
      <c r="AT191" s="20"/>
      <c r="AU191" s="20"/>
    </row>
    <row r="192" spans="1:47" ht="15.75" customHeight="1" x14ac:dyDescent="0.25">
      <c r="A192" s="219"/>
      <c r="B192" s="85"/>
      <c r="C192" s="85"/>
      <c r="AT192" s="20"/>
      <c r="AU192" s="20"/>
    </row>
    <row r="193" spans="1:47" ht="15.75" customHeight="1" x14ac:dyDescent="0.25">
      <c r="A193" s="219"/>
      <c r="B193" s="85"/>
      <c r="C193" s="85"/>
      <c r="AT193" s="20"/>
      <c r="AU193" s="20"/>
    </row>
    <row r="194" spans="1:47" ht="15.75" customHeight="1" x14ac:dyDescent="0.25">
      <c r="A194" s="219"/>
      <c r="B194" s="85"/>
      <c r="C194" s="85"/>
      <c r="AT194" s="20"/>
      <c r="AU194" s="20"/>
    </row>
    <row r="195" spans="1:47" ht="15.75" customHeight="1" x14ac:dyDescent="0.25">
      <c r="A195" s="219"/>
      <c r="B195" s="85"/>
      <c r="C195" s="85"/>
      <c r="AT195" s="20"/>
      <c r="AU195" s="20"/>
    </row>
    <row r="196" spans="1:47" ht="15.75" customHeight="1" x14ac:dyDescent="0.25">
      <c r="A196" s="219"/>
      <c r="B196" s="85"/>
      <c r="C196" s="85"/>
      <c r="AT196" s="20"/>
      <c r="AU196" s="20"/>
    </row>
    <row r="197" spans="1:47" ht="15.75" customHeight="1" x14ac:dyDescent="0.25">
      <c r="A197" s="219"/>
      <c r="B197" s="85"/>
      <c r="C197" s="85"/>
      <c r="AT197" s="20"/>
      <c r="AU197" s="20"/>
    </row>
    <row r="198" spans="1:47" ht="15.75" customHeight="1" x14ac:dyDescent="0.25">
      <c r="A198" s="219"/>
      <c r="B198" s="85"/>
      <c r="C198" s="85"/>
      <c r="AT198" s="20"/>
      <c r="AU198" s="20"/>
    </row>
    <row r="199" spans="1:47" ht="15.75" customHeight="1" x14ac:dyDescent="0.25">
      <c r="A199" s="219"/>
      <c r="B199" s="85"/>
      <c r="C199" s="85"/>
      <c r="AT199" s="20"/>
      <c r="AU199" s="20"/>
    </row>
    <row r="200" spans="1:47" ht="15.75" customHeight="1" x14ac:dyDescent="0.25">
      <c r="A200" s="219"/>
      <c r="B200" s="85"/>
      <c r="C200" s="85"/>
      <c r="AT200" s="20"/>
      <c r="AU200" s="20"/>
    </row>
    <row r="201" spans="1:47" ht="15.75" customHeight="1" x14ac:dyDescent="0.25">
      <c r="A201" s="219"/>
      <c r="B201" s="85"/>
      <c r="C201" s="85"/>
      <c r="AT201" s="20"/>
      <c r="AU201" s="20"/>
    </row>
    <row r="202" spans="1:47" ht="15.75" customHeight="1" x14ac:dyDescent="0.25">
      <c r="A202" s="219"/>
      <c r="B202" s="85"/>
      <c r="C202" s="85"/>
      <c r="AT202" s="20"/>
      <c r="AU202" s="20"/>
    </row>
    <row r="203" spans="1:47" ht="15.75" customHeight="1" x14ac:dyDescent="0.25">
      <c r="A203" s="219"/>
      <c r="B203" s="85"/>
      <c r="C203" s="85"/>
      <c r="AT203" s="20"/>
      <c r="AU203" s="20"/>
    </row>
    <row r="204" spans="1:47" ht="15.75" customHeight="1" x14ac:dyDescent="0.25">
      <c r="A204" s="219"/>
      <c r="B204" s="85"/>
      <c r="C204" s="85"/>
      <c r="AT204" s="20"/>
      <c r="AU204" s="20"/>
    </row>
    <row r="205" spans="1:47" ht="15.75" customHeight="1" x14ac:dyDescent="0.25">
      <c r="A205" s="219"/>
      <c r="B205" s="85"/>
      <c r="C205" s="85"/>
      <c r="AT205" s="20"/>
      <c r="AU205" s="20"/>
    </row>
    <row r="206" spans="1:47" ht="15.75" customHeight="1" x14ac:dyDescent="0.25">
      <c r="A206" s="219"/>
      <c r="B206" s="85"/>
      <c r="C206" s="85"/>
      <c r="AT206" s="20"/>
      <c r="AU206" s="20"/>
    </row>
    <row r="207" spans="1:47" ht="15.75" customHeight="1" x14ac:dyDescent="0.25">
      <c r="A207" s="219"/>
      <c r="B207" s="85"/>
      <c r="C207" s="85"/>
      <c r="AT207" s="20"/>
      <c r="AU207" s="20"/>
    </row>
    <row r="208" spans="1:47" ht="15.75" customHeight="1" x14ac:dyDescent="0.25">
      <c r="A208" s="219"/>
      <c r="B208" s="85"/>
      <c r="C208" s="85"/>
      <c r="AT208" s="20"/>
      <c r="AU208" s="20"/>
    </row>
    <row r="209" spans="1:47" ht="15.75" customHeight="1" x14ac:dyDescent="0.25">
      <c r="A209" s="219"/>
      <c r="B209" s="85"/>
      <c r="C209" s="85"/>
      <c r="AT209" s="20"/>
      <c r="AU209" s="20"/>
    </row>
    <row r="210" spans="1:47" ht="15.75" customHeight="1" x14ac:dyDescent="0.25">
      <c r="A210" s="219"/>
      <c r="B210" s="85"/>
      <c r="C210" s="85"/>
      <c r="AT210" s="20"/>
      <c r="AU210" s="20"/>
    </row>
    <row r="211" spans="1:47" ht="15.75" customHeight="1" x14ac:dyDescent="0.25">
      <c r="A211" s="219"/>
      <c r="B211" s="85"/>
      <c r="C211" s="85"/>
      <c r="AT211" s="20"/>
      <c r="AU211" s="20"/>
    </row>
    <row r="212" spans="1:47" ht="15.75" customHeight="1" x14ac:dyDescent="0.25">
      <c r="A212" s="219"/>
      <c r="B212" s="85"/>
      <c r="C212" s="85"/>
      <c r="AT212" s="20"/>
      <c r="AU212" s="20"/>
    </row>
    <row r="213" spans="1:47" x14ac:dyDescent="0.25">
      <c r="A213" s="219"/>
      <c r="B213" s="85"/>
      <c r="C213" s="85"/>
      <c r="AT213" s="20"/>
      <c r="AU213" s="20"/>
    </row>
    <row r="214" spans="1:47" x14ac:dyDescent="0.25">
      <c r="A214" s="219"/>
      <c r="B214" s="85"/>
      <c r="C214" s="85"/>
      <c r="AT214" s="20"/>
      <c r="AU214" s="20"/>
    </row>
    <row r="215" spans="1:47" x14ac:dyDescent="0.25">
      <c r="A215" s="219"/>
      <c r="B215" s="85"/>
      <c r="C215" s="85"/>
      <c r="AT215" s="20"/>
      <c r="AU215" s="20"/>
    </row>
    <row r="216" spans="1:47" x14ac:dyDescent="0.25">
      <c r="A216" s="219"/>
      <c r="B216" s="85"/>
      <c r="C216" s="85"/>
      <c r="AT216" s="20"/>
      <c r="AU216" s="20"/>
    </row>
    <row r="217" spans="1:47" x14ac:dyDescent="0.25">
      <c r="A217" s="219"/>
      <c r="B217" s="85"/>
      <c r="C217" s="85"/>
      <c r="AT217" s="20"/>
      <c r="AU217" s="20"/>
    </row>
    <row r="218" spans="1:47" x14ac:dyDescent="0.25">
      <c r="A218" s="219"/>
      <c r="B218" s="85"/>
      <c r="C218" s="85"/>
      <c r="AT218" s="20"/>
      <c r="AU218" s="20"/>
    </row>
    <row r="219" spans="1:47" x14ac:dyDescent="0.25">
      <c r="A219" s="219"/>
      <c r="B219" s="85"/>
      <c r="C219" s="85"/>
      <c r="AT219" s="20"/>
      <c r="AU219" s="20"/>
    </row>
    <row r="220" spans="1:47" x14ac:dyDescent="0.25">
      <c r="A220" s="219"/>
      <c r="B220" s="85"/>
      <c r="C220" s="85"/>
      <c r="AT220" s="20"/>
      <c r="AU220" s="20"/>
    </row>
    <row r="221" spans="1:47" x14ac:dyDescent="0.25">
      <c r="A221" s="219"/>
      <c r="B221" s="85"/>
      <c r="C221" s="85"/>
      <c r="AT221" s="20"/>
      <c r="AU221" s="20"/>
    </row>
    <row r="222" spans="1:47" x14ac:dyDescent="0.25">
      <c r="A222" s="219"/>
      <c r="B222" s="85"/>
      <c r="C222" s="85"/>
      <c r="AT222" s="20"/>
      <c r="AU222" s="20"/>
    </row>
    <row r="223" spans="1:47" x14ac:dyDescent="0.25">
      <c r="A223" s="219"/>
      <c r="B223" s="85"/>
      <c r="C223" s="85"/>
    </row>
    <row r="224" spans="1:47" x14ac:dyDescent="0.25">
      <c r="A224" s="219"/>
      <c r="B224" s="85"/>
      <c r="C224" s="85"/>
    </row>
    <row r="225" spans="1:3" x14ac:dyDescent="0.25">
      <c r="A225" s="219"/>
      <c r="B225" s="85"/>
      <c r="C225" s="85"/>
    </row>
    <row r="226" spans="1:3" x14ac:dyDescent="0.25">
      <c r="A226" s="219"/>
      <c r="B226" s="85"/>
      <c r="C226" s="85"/>
    </row>
    <row r="227" spans="1:3" x14ac:dyDescent="0.25">
      <c r="A227" s="219"/>
      <c r="B227" s="85"/>
      <c r="C227" s="85"/>
    </row>
    <row r="228" spans="1:3" x14ac:dyDescent="0.25">
      <c r="A228" s="219"/>
      <c r="B228" s="85"/>
      <c r="C228" s="85"/>
    </row>
    <row r="229" spans="1:3" x14ac:dyDescent="0.25">
      <c r="A229" s="219"/>
      <c r="B229" s="85"/>
      <c r="C229" s="85"/>
    </row>
    <row r="230" spans="1:3" x14ac:dyDescent="0.25">
      <c r="A230" s="219"/>
      <c r="B230" s="85"/>
      <c r="C230" s="85"/>
    </row>
    <row r="231" spans="1:3" x14ac:dyDescent="0.25">
      <c r="A231" s="219"/>
      <c r="B231" s="85"/>
      <c r="C231" s="85"/>
    </row>
    <row r="232" spans="1:3" x14ac:dyDescent="0.25">
      <c r="A232" s="219"/>
      <c r="B232" s="85"/>
      <c r="C232" s="85"/>
    </row>
    <row r="233" spans="1:3" x14ac:dyDescent="0.25">
      <c r="A233" s="219"/>
      <c r="B233" s="85"/>
      <c r="C233" s="85"/>
    </row>
    <row r="234" spans="1:3" x14ac:dyDescent="0.25">
      <c r="A234" s="219"/>
      <c r="B234" s="85"/>
      <c r="C234" s="85"/>
    </row>
    <row r="235" spans="1:3" x14ac:dyDescent="0.25">
      <c r="A235" s="219"/>
      <c r="B235" s="85"/>
      <c r="C235" s="85"/>
    </row>
  </sheetData>
  <sheetProtection selectLockedCells="1" selectUnlockedCells="1"/>
  <mergeCells count="108">
    <mergeCell ref="J6:O6"/>
    <mergeCell ref="AR70:AS70"/>
    <mergeCell ref="AN70:AQ70"/>
    <mergeCell ref="AT5:AT8"/>
    <mergeCell ref="AU5:AU8"/>
    <mergeCell ref="AN72:AQ72"/>
    <mergeCell ref="AR72:AS72"/>
    <mergeCell ref="A67:AS67"/>
    <mergeCell ref="V6:AA6"/>
    <mergeCell ref="N7:N8"/>
    <mergeCell ref="O7:O8"/>
    <mergeCell ref="D6:I6"/>
    <mergeCell ref="H7:H8"/>
    <mergeCell ref="I7:I8"/>
    <mergeCell ref="AD7:AE7"/>
    <mergeCell ref="P50:AM50"/>
    <mergeCell ref="AR71:AS71"/>
    <mergeCell ref="AN71:AQ71"/>
    <mergeCell ref="AR7:AR8"/>
    <mergeCell ref="AS7:AS8"/>
    <mergeCell ref="AN7:AO7"/>
    <mergeCell ref="AM7:AM8"/>
    <mergeCell ref="P9:U9"/>
    <mergeCell ref="AN5:AS6"/>
    <mergeCell ref="AR90:AS90"/>
    <mergeCell ref="AN89:AQ89"/>
    <mergeCell ref="AR89:AS89"/>
    <mergeCell ref="AN87:AQ87"/>
    <mergeCell ref="AR87:AS87"/>
    <mergeCell ref="AN83:AQ83"/>
    <mergeCell ref="AN73:AQ73"/>
    <mergeCell ref="A98:AM98"/>
    <mergeCell ref="AR83:AS83"/>
    <mergeCell ref="AN81:AQ81"/>
    <mergeCell ref="AR81:AS81"/>
    <mergeCell ref="AN77:AQ77"/>
    <mergeCell ref="AN82:AQ82"/>
    <mergeCell ref="AN79:AQ79"/>
    <mergeCell ref="AN91:AQ91"/>
    <mergeCell ref="AN92:AQ92"/>
    <mergeCell ref="AN93:AQ93"/>
    <mergeCell ref="AN94:AQ94"/>
    <mergeCell ref="AR92:AS92"/>
    <mergeCell ref="AR91:AS91"/>
    <mergeCell ref="AR78:AS78"/>
    <mergeCell ref="AR94:AS94"/>
    <mergeCell ref="AR77:AS77"/>
    <mergeCell ref="A95:AM95"/>
    <mergeCell ref="A97:AM97"/>
    <mergeCell ref="AN78:AQ78"/>
    <mergeCell ref="AR93:AS93"/>
    <mergeCell ref="AN90:AQ90"/>
    <mergeCell ref="AN80:AQ80"/>
    <mergeCell ref="A1:AS1"/>
    <mergeCell ref="A2:AS2"/>
    <mergeCell ref="A3:AS3"/>
    <mergeCell ref="Z7:Z8"/>
    <mergeCell ref="AA7:AA8"/>
    <mergeCell ref="A4:AS4"/>
    <mergeCell ref="A5:A8"/>
    <mergeCell ref="B5:B8"/>
    <mergeCell ref="C5:C8"/>
    <mergeCell ref="AB6:AG6"/>
    <mergeCell ref="AH6:AM6"/>
    <mergeCell ref="P5:AM5"/>
    <mergeCell ref="P6:U6"/>
    <mergeCell ref="R7:S7"/>
    <mergeCell ref="T7:T8"/>
    <mergeCell ref="D7:E7"/>
    <mergeCell ref="F7:G7"/>
    <mergeCell ref="J7:K7"/>
    <mergeCell ref="L7:M7"/>
    <mergeCell ref="U7:U8"/>
    <mergeCell ref="V7:W7"/>
    <mergeCell ref="AR82:AS82"/>
    <mergeCell ref="AN88:AQ88"/>
    <mergeCell ref="AR88:AS88"/>
    <mergeCell ref="AN86:AQ86"/>
    <mergeCell ref="AR86:AS86"/>
    <mergeCell ref="AN85:AQ85"/>
    <mergeCell ref="AR80:AS80"/>
    <mergeCell ref="AR85:AS85"/>
    <mergeCell ref="AN84:AQ84"/>
    <mergeCell ref="AR84:AS84"/>
    <mergeCell ref="AB7:AC7"/>
    <mergeCell ref="X7:Y7"/>
    <mergeCell ref="AL7:AL8"/>
    <mergeCell ref="AR79:AS79"/>
    <mergeCell ref="AN69:AQ69"/>
    <mergeCell ref="AR69:AS69"/>
    <mergeCell ref="AR73:AS73"/>
    <mergeCell ref="AN75:AQ75"/>
    <mergeCell ref="AR75:AS75"/>
    <mergeCell ref="AF7:AF8"/>
    <mergeCell ref="AN74:AQ74"/>
    <mergeCell ref="AR74:AS74"/>
    <mergeCell ref="AJ7:AK7"/>
    <mergeCell ref="AG7:AG8"/>
    <mergeCell ref="P68:AM68"/>
    <mergeCell ref="V9:AA9"/>
    <mergeCell ref="AB9:AG9"/>
    <mergeCell ref="AH9:AM9"/>
    <mergeCell ref="AN76:AQ76"/>
    <mergeCell ref="AR76:AS76"/>
    <mergeCell ref="AH7:AI7"/>
    <mergeCell ref="P7:Q7"/>
    <mergeCell ref="P60:AM60"/>
    <mergeCell ref="AP7:AQ7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62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236"/>
  <sheetViews>
    <sheetView zoomScaleNormal="100" workbookViewId="0">
      <pane xSplit="3" ySplit="8" topLeftCell="O18" activePane="bottomRight" state="frozen"/>
      <selection pane="topRight" activeCell="D1" sqref="D1"/>
      <selection pane="bottomLeft" activeCell="A9" sqref="A9"/>
      <selection pane="bottomRight" sqref="A1:AU50"/>
    </sheetView>
  </sheetViews>
  <sheetFormatPr defaultColWidth="10.6640625" defaultRowHeight="15.75" x14ac:dyDescent="0.25"/>
  <cols>
    <col min="1" max="1" width="17.1640625" style="162" customWidth="1"/>
    <col min="2" max="2" width="7.1640625" style="97" customWidth="1"/>
    <col min="3" max="3" width="60.33203125" style="97" customWidth="1"/>
    <col min="4" max="4" width="5.5" style="97" customWidth="1"/>
    <col min="5" max="5" width="6.83203125" style="97" customWidth="1"/>
    <col min="6" max="6" width="5.5" style="97" customWidth="1"/>
    <col min="7" max="7" width="6.83203125" style="97" customWidth="1"/>
    <col min="8" max="8" width="5.5" style="97" customWidth="1"/>
    <col min="9" max="9" width="5.6640625" style="97" bestFit="1" customWidth="1"/>
    <col min="10" max="10" width="5.5" style="97" customWidth="1"/>
    <col min="11" max="11" width="6.83203125" style="97" customWidth="1"/>
    <col min="12" max="12" width="5.5" style="97" customWidth="1"/>
    <col min="13" max="13" width="6.83203125" style="97" customWidth="1"/>
    <col min="14" max="14" width="5.5" style="97" customWidth="1"/>
    <col min="15" max="15" width="5.6640625" style="97" bestFit="1" customWidth="1"/>
    <col min="16" max="16" width="5.5" style="97" bestFit="1" customWidth="1"/>
    <col min="17" max="17" width="6.83203125" style="97" customWidth="1"/>
    <col min="18" max="18" width="5.5" style="97" bestFit="1" customWidth="1"/>
    <col min="19" max="19" width="6.83203125" style="97" customWidth="1"/>
    <col min="20" max="20" width="5.5" style="97" customWidth="1"/>
    <col min="21" max="21" width="5.6640625" style="97" bestFit="1" customWidth="1"/>
    <col min="22" max="22" width="5.5" style="97" bestFit="1" customWidth="1"/>
    <col min="23" max="23" width="6.83203125" style="97" customWidth="1"/>
    <col min="24" max="24" width="5.5" style="97" bestFit="1" customWidth="1"/>
    <col min="25" max="25" width="6.83203125" style="97" customWidth="1"/>
    <col min="26" max="26" width="5.5" style="97" customWidth="1"/>
    <col min="27" max="27" width="5.6640625" style="97" bestFit="1" customWidth="1"/>
    <col min="28" max="28" width="5.5" style="97" customWidth="1"/>
    <col min="29" max="29" width="6.83203125" style="97" customWidth="1"/>
    <col min="30" max="30" width="5.5" style="97" customWidth="1"/>
    <col min="31" max="31" width="6.83203125" style="97" customWidth="1"/>
    <col min="32" max="32" width="5.5" style="97" customWidth="1"/>
    <col min="33" max="33" width="5.6640625" style="97" bestFit="1" customWidth="1"/>
    <col min="34" max="34" width="5.5" style="97" customWidth="1"/>
    <col min="35" max="35" width="6.83203125" style="97" customWidth="1"/>
    <col min="36" max="36" width="5.5" style="97" customWidth="1"/>
    <col min="37" max="37" width="6.83203125" style="97" customWidth="1"/>
    <col min="38" max="38" width="5.5" style="97" customWidth="1"/>
    <col min="39" max="39" width="6.6640625" style="97" customWidth="1"/>
    <col min="40" max="40" width="6.83203125" style="97" bestFit="1" customWidth="1"/>
    <col min="41" max="41" width="7.5" style="97" customWidth="1"/>
    <col min="42" max="42" width="6.83203125" style="97" bestFit="1" customWidth="1"/>
    <col min="43" max="43" width="7.1640625" style="97" customWidth="1"/>
    <col min="44" max="44" width="6.83203125" style="97" bestFit="1" customWidth="1"/>
    <col min="45" max="45" width="9" style="97" customWidth="1"/>
    <col min="46" max="46" width="36.5" style="97" customWidth="1"/>
    <col min="47" max="47" width="39" style="97" customWidth="1"/>
    <col min="48" max="16384" width="10.6640625" style="97"/>
  </cols>
  <sheetData>
    <row r="1" spans="1:47" ht="21.95" customHeight="1" x14ac:dyDescent="0.2">
      <c r="A1" s="563" t="s">
        <v>0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</row>
    <row r="2" spans="1:47" ht="21.95" customHeight="1" x14ac:dyDescent="0.2">
      <c r="A2" s="497" t="s">
        <v>64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  <c r="AP2" s="497"/>
      <c r="AQ2" s="497"/>
      <c r="AR2" s="497"/>
      <c r="AS2" s="497"/>
    </row>
    <row r="3" spans="1:47" ht="23.25" x14ac:dyDescent="0.2">
      <c r="A3" s="564" t="s">
        <v>178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4"/>
      <c r="AI3" s="564"/>
      <c r="AJ3" s="564"/>
      <c r="AK3" s="564"/>
      <c r="AL3" s="564"/>
      <c r="AM3" s="564"/>
      <c r="AN3" s="564"/>
      <c r="AO3" s="564"/>
      <c r="AP3" s="564"/>
      <c r="AQ3" s="564"/>
      <c r="AR3" s="564"/>
      <c r="AS3" s="564"/>
    </row>
    <row r="4" spans="1:47" s="99" customFormat="1" ht="23.25" x14ac:dyDescent="0.2">
      <c r="A4" s="497" t="s">
        <v>361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7"/>
      <c r="AS4" s="497"/>
    </row>
    <row r="5" spans="1:47" ht="24" customHeight="1" thickBot="1" x14ac:dyDescent="0.25">
      <c r="A5" s="496" t="s">
        <v>65</v>
      </c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</row>
    <row r="6" spans="1:47" ht="15.75" customHeight="1" thickTop="1" thickBot="1" x14ac:dyDescent="0.25">
      <c r="A6" s="565" t="s">
        <v>1</v>
      </c>
      <c r="B6" s="568" t="s">
        <v>2</v>
      </c>
      <c r="C6" s="571" t="s">
        <v>3</v>
      </c>
      <c r="D6" s="574" t="s">
        <v>4</v>
      </c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4" t="s">
        <v>4</v>
      </c>
      <c r="AC6" s="575"/>
      <c r="AD6" s="575"/>
      <c r="AE6" s="575"/>
      <c r="AF6" s="575"/>
      <c r="AG6" s="575"/>
      <c r="AH6" s="575"/>
      <c r="AI6" s="575"/>
      <c r="AJ6" s="575"/>
      <c r="AK6" s="575"/>
      <c r="AL6" s="575"/>
      <c r="AM6" s="575"/>
      <c r="AN6" s="552" t="s">
        <v>5</v>
      </c>
      <c r="AO6" s="553"/>
      <c r="AP6" s="553"/>
      <c r="AQ6" s="553"/>
      <c r="AR6" s="553"/>
      <c r="AS6" s="554"/>
      <c r="AT6" s="517" t="s">
        <v>47</v>
      </c>
      <c r="AU6" s="519" t="s">
        <v>48</v>
      </c>
    </row>
    <row r="7" spans="1:47" ht="15.75" customHeight="1" x14ac:dyDescent="0.2">
      <c r="A7" s="566"/>
      <c r="B7" s="569"/>
      <c r="C7" s="572"/>
      <c r="D7" s="558" t="s">
        <v>6</v>
      </c>
      <c r="E7" s="559"/>
      <c r="F7" s="559"/>
      <c r="G7" s="559"/>
      <c r="H7" s="559"/>
      <c r="I7" s="560"/>
      <c r="J7" s="561" t="s">
        <v>7</v>
      </c>
      <c r="K7" s="559"/>
      <c r="L7" s="559"/>
      <c r="M7" s="559"/>
      <c r="N7" s="559"/>
      <c r="O7" s="562"/>
      <c r="P7" s="558" t="s">
        <v>8</v>
      </c>
      <c r="Q7" s="559"/>
      <c r="R7" s="559"/>
      <c r="S7" s="559"/>
      <c r="T7" s="559"/>
      <c r="U7" s="560"/>
      <c r="V7" s="561" t="s">
        <v>9</v>
      </c>
      <c r="W7" s="559"/>
      <c r="X7" s="559"/>
      <c r="Y7" s="559"/>
      <c r="Z7" s="559"/>
      <c r="AA7" s="560"/>
      <c r="AB7" s="558" t="s">
        <v>10</v>
      </c>
      <c r="AC7" s="559"/>
      <c r="AD7" s="559"/>
      <c r="AE7" s="559"/>
      <c r="AF7" s="559"/>
      <c r="AG7" s="560"/>
      <c r="AH7" s="561" t="s">
        <v>11</v>
      </c>
      <c r="AI7" s="559"/>
      <c r="AJ7" s="559"/>
      <c r="AK7" s="559"/>
      <c r="AL7" s="559"/>
      <c r="AM7" s="562"/>
      <c r="AN7" s="555"/>
      <c r="AO7" s="556"/>
      <c r="AP7" s="556"/>
      <c r="AQ7" s="556"/>
      <c r="AR7" s="556"/>
      <c r="AS7" s="557"/>
      <c r="AT7" s="518"/>
      <c r="AU7" s="520"/>
    </row>
    <row r="8" spans="1:47" ht="15.75" customHeight="1" x14ac:dyDescent="0.2">
      <c r="A8" s="566"/>
      <c r="B8" s="569"/>
      <c r="C8" s="572"/>
      <c r="D8" s="551" t="s">
        <v>12</v>
      </c>
      <c r="E8" s="541"/>
      <c r="F8" s="540" t="s">
        <v>13</v>
      </c>
      <c r="G8" s="541"/>
      <c r="H8" s="542" t="s">
        <v>14</v>
      </c>
      <c r="I8" s="546" t="s">
        <v>36</v>
      </c>
      <c r="J8" s="548" t="s">
        <v>12</v>
      </c>
      <c r="K8" s="541"/>
      <c r="L8" s="540" t="s">
        <v>13</v>
      </c>
      <c r="M8" s="541"/>
      <c r="N8" s="542" t="s">
        <v>14</v>
      </c>
      <c r="O8" s="576" t="s">
        <v>36</v>
      </c>
      <c r="P8" s="551" t="s">
        <v>12</v>
      </c>
      <c r="Q8" s="541"/>
      <c r="R8" s="540" t="s">
        <v>13</v>
      </c>
      <c r="S8" s="541"/>
      <c r="T8" s="542" t="s">
        <v>14</v>
      </c>
      <c r="U8" s="546" t="s">
        <v>36</v>
      </c>
      <c r="V8" s="548" t="s">
        <v>12</v>
      </c>
      <c r="W8" s="541"/>
      <c r="X8" s="540" t="s">
        <v>13</v>
      </c>
      <c r="Y8" s="541"/>
      <c r="Z8" s="542" t="s">
        <v>14</v>
      </c>
      <c r="AA8" s="549" t="s">
        <v>36</v>
      </c>
      <c r="AB8" s="551" t="s">
        <v>12</v>
      </c>
      <c r="AC8" s="541"/>
      <c r="AD8" s="540" t="s">
        <v>13</v>
      </c>
      <c r="AE8" s="541"/>
      <c r="AF8" s="542" t="s">
        <v>14</v>
      </c>
      <c r="AG8" s="546" t="s">
        <v>36</v>
      </c>
      <c r="AH8" s="548" t="s">
        <v>12</v>
      </c>
      <c r="AI8" s="541"/>
      <c r="AJ8" s="540" t="s">
        <v>13</v>
      </c>
      <c r="AK8" s="541"/>
      <c r="AL8" s="542" t="s">
        <v>14</v>
      </c>
      <c r="AM8" s="549" t="s">
        <v>36</v>
      </c>
      <c r="AN8" s="548" t="s">
        <v>12</v>
      </c>
      <c r="AO8" s="541"/>
      <c r="AP8" s="540" t="s">
        <v>13</v>
      </c>
      <c r="AQ8" s="541"/>
      <c r="AR8" s="542" t="s">
        <v>14</v>
      </c>
      <c r="AS8" s="544" t="s">
        <v>43</v>
      </c>
      <c r="AT8" s="518"/>
      <c r="AU8" s="520"/>
    </row>
    <row r="9" spans="1:47" ht="80.099999999999994" customHeight="1" thickBot="1" x14ac:dyDescent="0.25">
      <c r="A9" s="567"/>
      <c r="B9" s="570"/>
      <c r="C9" s="573"/>
      <c r="D9" s="101" t="s">
        <v>37</v>
      </c>
      <c r="E9" s="102" t="s">
        <v>38</v>
      </c>
      <c r="F9" s="103" t="s">
        <v>37</v>
      </c>
      <c r="G9" s="102" t="s">
        <v>38</v>
      </c>
      <c r="H9" s="543"/>
      <c r="I9" s="547"/>
      <c r="J9" s="104" t="s">
        <v>37</v>
      </c>
      <c r="K9" s="102" t="s">
        <v>38</v>
      </c>
      <c r="L9" s="103" t="s">
        <v>37</v>
      </c>
      <c r="M9" s="102" t="s">
        <v>38</v>
      </c>
      <c r="N9" s="543"/>
      <c r="O9" s="577"/>
      <c r="P9" s="101" t="s">
        <v>37</v>
      </c>
      <c r="Q9" s="102" t="s">
        <v>38</v>
      </c>
      <c r="R9" s="103" t="s">
        <v>37</v>
      </c>
      <c r="S9" s="102" t="s">
        <v>38</v>
      </c>
      <c r="T9" s="543"/>
      <c r="U9" s="547"/>
      <c r="V9" s="104" t="s">
        <v>37</v>
      </c>
      <c r="W9" s="102" t="s">
        <v>38</v>
      </c>
      <c r="X9" s="103" t="s">
        <v>37</v>
      </c>
      <c r="Y9" s="102" t="s">
        <v>38</v>
      </c>
      <c r="Z9" s="543"/>
      <c r="AA9" s="550"/>
      <c r="AB9" s="101" t="s">
        <v>37</v>
      </c>
      <c r="AC9" s="102" t="s">
        <v>38</v>
      </c>
      <c r="AD9" s="103" t="s">
        <v>37</v>
      </c>
      <c r="AE9" s="102" t="s">
        <v>38</v>
      </c>
      <c r="AF9" s="543"/>
      <c r="AG9" s="547"/>
      <c r="AH9" s="104" t="s">
        <v>37</v>
      </c>
      <c r="AI9" s="102" t="s">
        <v>38</v>
      </c>
      <c r="AJ9" s="103" t="s">
        <v>37</v>
      </c>
      <c r="AK9" s="102" t="s">
        <v>38</v>
      </c>
      <c r="AL9" s="543"/>
      <c r="AM9" s="550"/>
      <c r="AN9" s="104" t="s">
        <v>37</v>
      </c>
      <c r="AO9" s="102" t="s">
        <v>39</v>
      </c>
      <c r="AP9" s="103" t="s">
        <v>37</v>
      </c>
      <c r="AQ9" s="102" t="s">
        <v>39</v>
      </c>
      <c r="AR9" s="543"/>
      <c r="AS9" s="545"/>
      <c r="AT9" s="518"/>
      <c r="AU9" s="520"/>
    </row>
    <row r="10" spans="1:47" s="109" customFormat="1" ht="15.75" customHeight="1" thickBot="1" x14ac:dyDescent="0.35">
      <c r="A10" s="105"/>
      <c r="B10" s="106"/>
      <c r="C10" s="107" t="s">
        <v>54</v>
      </c>
      <c r="D10" s="108">
        <f>SUM(SZAK!D66)</f>
        <v>11</v>
      </c>
      <c r="E10" s="108">
        <f>SUM(SZAK!E66)</f>
        <v>236</v>
      </c>
      <c r="F10" s="108">
        <f>SUM(SZAK!F66)</f>
        <v>13</v>
      </c>
      <c r="G10" s="108">
        <f>SUM(SZAK!G66)</f>
        <v>424</v>
      </c>
      <c r="H10" s="108">
        <f>SUM(SZAK!H66)</f>
        <v>38</v>
      </c>
      <c r="I10" s="108" t="s">
        <v>17</v>
      </c>
      <c r="J10" s="108">
        <f>SUM(SZAK!J66)</f>
        <v>10</v>
      </c>
      <c r="K10" s="108">
        <f>SUM(SZAK!K66)</f>
        <v>140</v>
      </c>
      <c r="L10" s="108">
        <f>SUM(SZAK!L66)</f>
        <v>15</v>
      </c>
      <c r="M10" s="108">
        <f>SUM(SZAK!M66)</f>
        <v>220</v>
      </c>
      <c r="N10" s="108">
        <f>SUM(SZAK!N66)</f>
        <v>26</v>
      </c>
      <c r="O10" s="108" t="s">
        <v>17</v>
      </c>
      <c r="P10" s="108">
        <f>SUM(SZAK!P66)</f>
        <v>10</v>
      </c>
      <c r="Q10" s="108">
        <f>SUM(SZAK!Q66)</f>
        <v>140</v>
      </c>
      <c r="R10" s="108">
        <f>SUM(SZAK!R66)</f>
        <v>16</v>
      </c>
      <c r="S10" s="108">
        <f>SUM(SZAK!S66)</f>
        <v>230</v>
      </c>
      <c r="T10" s="108">
        <f>SUM(SZAK!T66)</f>
        <v>26</v>
      </c>
      <c r="U10" s="108" t="s">
        <v>17</v>
      </c>
      <c r="V10" s="108">
        <f>SUM(SZAK!V66)</f>
        <v>3</v>
      </c>
      <c r="W10" s="108">
        <f>SUM(SZAK!W66)</f>
        <v>42</v>
      </c>
      <c r="X10" s="108">
        <f>SUM(SZAK!X66)</f>
        <v>7</v>
      </c>
      <c r="Y10" s="108">
        <f>SUM(SZAK!Y66)</f>
        <v>104</v>
      </c>
      <c r="Z10" s="108">
        <f>SUM(SZAK!Z66)</f>
        <v>7</v>
      </c>
      <c r="AA10" s="108" t="s">
        <v>17</v>
      </c>
      <c r="AB10" s="108">
        <f>SUM(SZAK!AB66)</f>
        <v>1</v>
      </c>
      <c r="AC10" s="108">
        <f>SUM(SZAK!AC66)</f>
        <v>14</v>
      </c>
      <c r="AD10" s="108">
        <f>SUM(SZAK!AD66)</f>
        <v>3</v>
      </c>
      <c r="AE10" s="108">
        <f>SUM(SZAK!AE66)</f>
        <v>48</v>
      </c>
      <c r="AF10" s="108">
        <f>SUM(SZAK!AF66)</f>
        <v>3</v>
      </c>
      <c r="AG10" s="108" t="s">
        <v>17</v>
      </c>
      <c r="AH10" s="108">
        <f>SUM(SZAK!AH66)</f>
        <v>2</v>
      </c>
      <c r="AI10" s="108">
        <f>SUM(SZAK!AI66)</f>
        <v>28</v>
      </c>
      <c r="AJ10" s="108">
        <f>SUM(SZAK!AJ66)</f>
        <v>8</v>
      </c>
      <c r="AK10" s="108">
        <f>SUM(SZAK!AK66)</f>
        <v>118</v>
      </c>
      <c r="AL10" s="108">
        <f>SUM(SZAK!AL66)</f>
        <v>10</v>
      </c>
      <c r="AM10" s="108" t="s">
        <v>17</v>
      </c>
      <c r="AN10" s="108">
        <f>SUM(SZAK!AN66)</f>
        <v>37</v>
      </c>
      <c r="AO10" s="108">
        <f>SUM(SZAK!AO66)</f>
        <v>518</v>
      </c>
      <c r="AP10" s="108">
        <f>SUM(SZAK!AP66)</f>
        <v>50</v>
      </c>
      <c r="AQ10" s="108">
        <f>SUM(SZAK!AQ66)</f>
        <v>868</v>
      </c>
      <c r="AR10" s="108">
        <f>SUM(SZAK!AR66)</f>
        <v>102</v>
      </c>
      <c r="AS10" s="265">
        <f>SUM(SZAK!AS66)</f>
        <v>99</v>
      </c>
      <c r="AT10" s="261"/>
      <c r="AU10" s="180"/>
    </row>
    <row r="11" spans="1:47" s="109" customFormat="1" ht="15.75" customHeight="1" x14ac:dyDescent="0.3">
      <c r="A11" s="110" t="s">
        <v>7</v>
      </c>
      <c r="B11" s="111"/>
      <c r="C11" s="112" t="s">
        <v>271</v>
      </c>
      <c r="D11" s="113"/>
      <c r="E11" s="114"/>
      <c r="F11" s="115"/>
      <c r="G11" s="114"/>
      <c r="H11" s="115"/>
      <c r="I11" s="116"/>
      <c r="J11" s="115"/>
      <c r="K11" s="114"/>
      <c r="L11" s="115"/>
      <c r="M11" s="114"/>
      <c r="N11" s="115"/>
      <c r="O11" s="116"/>
      <c r="P11" s="115"/>
      <c r="Q11" s="114"/>
      <c r="R11" s="115"/>
      <c r="S11" s="114"/>
      <c r="T11" s="115"/>
      <c r="U11" s="116"/>
      <c r="V11" s="115"/>
      <c r="W11" s="114"/>
      <c r="X11" s="115"/>
      <c r="Y11" s="114"/>
      <c r="Z11" s="115"/>
      <c r="AA11" s="117"/>
      <c r="AB11" s="113"/>
      <c r="AC11" s="114"/>
      <c r="AD11" s="115"/>
      <c r="AE11" s="114"/>
      <c r="AF11" s="115"/>
      <c r="AG11" s="116"/>
      <c r="AH11" s="115"/>
      <c r="AI11" s="114"/>
      <c r="AJ11" s="115"/>
      <c r="AK11" s="114"/>
      <c r="AL11" s="115"/>
      <c r="AM11" s="116"/>
      <c r="AN11" s="118"/>
      <c r="AO11" s="118"/>
      <c r="AP11" s="118"/>
      <c r="AQ11" s="118"/>
      <c r="AR11" s="118"/>
      <c r="AS11" s="119"/>
      <c r="AT11" s="192"/>
      <c r="AU11" s="181"/>
    </row>
    <row r="12" spans="1:47" s="357" customFormat="1" ht="15.75" customHeight="1" x14ac:dyDescent="0.25">
      <c r="A12" s="266" t="s">
        <v>138</v>
      </c>
      <c r="B12" s="40" t="s">
        <v>33</v>
      </c>
      <c r="C12" s="459" t="s">
        <v>105</v>
      </c>
      <c r="D12" s="92"/>
      <c r="E12" s="4" t="str">
        <f t="shared" ref="E12:E38" si="0">IF(D12*14=0,"",D12*14)</f>
        <v/>
      </c>
      <c r="F12" s="92"/>
      <c r="G12" s="4" t="str">
        <f t="shared" ref="G12:G38" si="1">IF(F12*14=0,"",F12*14)</f>
        <v/>
      </c>
      <c r="H12" s="92"/>
      <c r="I12" s="93"/>
      <c r="J12" s="44"/>
      <c r="K12" s="4" t="str">
        <f t="shared" ref="K12:K38" si="2">IF(J12*14=0,"",J12*14)</f>
        <v/>
      </c>
      <c r="L12" s="43"/>
      <c r="M12" s="4" t="str">
        <f t="shared" ref="M12:M38" si="3">IF(L12*14=0,"",L12*14)</f>
        <v/>
      </c>
      <c r="N12" s="43"/>
      <c r="O12" s="46"/>
      <c r="P12" s="43">
        <v>2</v>
      </c>
      <c r="Q12" s="4">
        <f t="shared" ref="Q12:Q38" si="4">IF(P12*14=0,"",P12*14)</f>
        <v>28</v>
      </c>
      <c r="R12" s="43">
        <v>2</v>
      </c>
      <c r="S12" s="4">
        <f t="shared" ref="S12:S38" si="5">IF(R12*14=0,"",R12*14)</f>
        <v>28</v>
      </c>
      <c r="T12" s="43">
        <v>4</v>
      </c>
      <c r="U12" s="45" t="s">
        <v>126</v>
      </c>
      <c r="V12" s="44"/>
      <c r="W12" s="4" t="str">
        <f t="shared" ref="W12:W38" si="6">IF(V12*14=0,"",V12*14)</f>
        <v/>
      </c>
      <c r="X12" s="43"/>
      <c r="Y12" s="4" t="str">
        <f t="shared" ref="Y12:Y38" si="7">IF(X12*14=0,"",X12*14)</f>
        <v/>
      </c>
      <c r="Z12" s="43"/>
      <c r="AA12" s="46"/>
      <c r="AB12" s="43"/>
      <c r="AC12" s="4" t="str">
        <f t="shared" ref="AC12:AC38" si="8">IF(AB12*14=0,"",AB12*14)</f>
        <v/>
      </c>
      <c r="AD12" s="43"/>
      <c r="AE12" s="4" t="str">
        <f t="shared" ref="AE12:AE38" si="9">IF(AD12*14=0,"",AD12*14)</f>
        <v/>
      </c>
      <c r="AF12" s="43"/>
      <c r="AG12" s="45"/>
      <c r="AH12" s="44"/>
      <c r="AI12" s="4" t="str">
        <f t="shared" ref="AI12:AI38" si="10">IF(AH12*14=0,"",AH12*14)</f>
        <v/>
      </c>
      <c r="AJ12" s="43"/>
      <c r="AK12" s="4" t="str">
        <f t="shared" ref="AK12:AK38" si="11">IF(AJ12*14=0,"",AJ12*14)</f>
        <v/>
      </c>
      <c r="AL12" s="43"/>
      <c r="AM12" s="46"/>
      <c r="AN12" s="5">
        <f t="shared" ref="AN12:AN38" si="12">IF(D12+J12+P12+V12+AB12+AH12=0,"",D12+J12+P12+V12+AB12+AH12)</f>
        <v>2</v>
      </c>
      <c r="AO12" s="4">
        <f t="shared" ref="AO12:AO38" si="13">IF((D12+J12+P12+V12+AB12+AH12)*14=0,"",(D12+J12+P12+V12+AB12+AH12)*14)</f>
        <v>28</v>
      </c>
      <c r="AP12" s="6">
        <f t="shared" ref="AP12:AP38" si="14">IF(F12+L12+R12+X12+AD12+AJ12=0,"",F12+L12+R12+X12+AD12+AJ12)</f>
        <v>2</v>
      </c>
      <c r="AQ12" s="4">
        <f t="shared" ref="AQ12:AQ38" si="15">IF((L12+F12+R12+X12+AD12+AJ12)*14=0,"",(L12+F12+R12+X12+AD12+AJ12)*14)</f>
        <v>28</v>
      </c>
      <c r="AR12" s="6">
        <f t="shared" ref="AR12:AR38" si="16">IF(N12+H12+T12+Z12+AF12+AL12=0,"",N12+H12+T12+Z12+AF12+AL12)</f>
        <v>4</v>
      </c>
      <c r="AS12" s="267">
        <f t="shared" ref="AS12:AS38" si="17">IF(D12+F12+L12+J12+P12+R12+V12+X12+AB12+AD12+AH12+AJ12=0,"",D12+F12+L12+J12+P12+R12+V12+X12+AB12+AD12+AH12+AJ12)</f>
        <v>4</v>
      </c>
      <c r="AT12" s="236" t="s">
        <v>207</v>
      </c>
      <c r="AU12" s="314" t="s">
        <v>232</v>
      </c>
    </row>
    <row r="13" spans="1:47" s="357" customFormat="1" ht="15.75" customHeight="1" x14ac:dyDescent="0.25">
      <c r="A13" s="266" t="s">
        <v>136</v>
      </c>
      <c r="B13" s="40" t="s">
        <v>33</v>
      </c>
      <c r="C13" s="459" t="s">
        <v>110</v>
      </c>
      <c r="D13" s="92"/>
      <c r="E13" s="4" t="str">
        <f t="shared" si="0"/>
        <v/>
      </c>
      <c r="F13" s="92"/>
      <c r="G13" s="4" t="str">
        <f t="shared" si="1"/>
        <v/>
      </c>
      <c r="H13" s="92"/>
      <c r="I13" s="93"/>
      <c r="J13" s="44"/>
      <c r="K13" s="4" t="str">
        <f t="shared" si="2"/>
        <v/>
      </c>
      <c r="L13" s="43"/>
      <c r="M13" s="4" t="str">
        <f t="shared" si="3"/>
        <v/>
      </c>
      <c r="N13" s="43"/>
      <c r="O13" s="46"/>
      <c r="P13" s="43"/>
      <c r="Q13" s="4" t="str">
        <f t="shared" si="4"/>
        <v/>
      </c>
      <c r="R13" s="43"/>
      <c r="S13" s="4" t="str">
        <f t="shared" si="5"/>
        <v/>
      </c>
      <c r="T13" s="43"/>
      <c r="U13" s="45"/>
      <c r="V13" s="44">
        <v>1</v>
      </c>
      <c r="W13" s="4">
        <f t="shared" si="6"/>
        <v>14</v>
      </c>
      <c r="X13" s="43">
        <v>1</v>
      </c>
      <c r="Y13" s="4">
        <f t="shared" si="7"/>
        <v>14</v>
      </c>
      <c r="Z13" s="43">
        <v>2</v>
      </c>
      <c r="AA13" s="46" t="s">
        <v>134</v>
      </c>
      <c r="AB13" s="43"/>
      <c r="AC13" s="4" t="str">
        <f t="shared" si="8"/>
        <v/>
      </c>
      <c r="AD13" s="43"/>
      <c r="AE13" s="4" t="str">
        <f t="shared" si="9"/>
        <v/>
      </c>
      <c r="AF13" s="43"/>
      <c r="AG13" s="45"/>
      <c r="AH13" s="44"/>
      <c r="AI13" s="4" t="str">
        <f t="shared" si="10"/>
        <v/>
      </c>
      <c r="AJ13" s="43"/>
      <c r="AK13" s="4" t="str">
        <f t="shared" si="11"/>
        <v/>
      </c>
      <c r="AL13" s="43"/>
      <c r="AM13" s="46"/>
      <c r="AN13" s="5">
        <f t="shared" si="12"/>
        <v>1</v>
      </c>
      <c r="AO13" s="4">
        <f t="shared" si="13"/>
        <v>14</v>
      </c>
      <c r="AP13" s="6">
        <f t="shared" si="14"/>
        <v>1</v>
      </c>
      <c r="AQ13" s="4">
        <f t="shared" si="15"/>
        <v>14</v>
      </c>
      <c r="AR13" s="6">
        <f t="shared" si="16"/>
        <v>2</v>
      </c>
      <c r="AS13" s="267">
        <f t="shared" si="17"/>
        <v>2</v>
      </c>
      <c r="AT13" s="236" t="s">
        <v>207</v>
      </c>
      <c r="AU13" s="314" t="s">
        <v>232</v>
      </c>
    </row>
    <row r="14" spans="1:47" s="357" customFormat="1" ht="15.75" customHeight="1" x14ac:dyDescent="0.25">
      <c r="A14" s="266" t="s">
        <v>174</v>
      </c>
      <c r="B14" s="40" t="s">
        <v>33</v>
      </c>
      <c r="C14" s="459" t="s">
        <v>111</v>
      </c>
      <c r="D14" s="92"/>
      <c r="E14" s="4" t="str">
        <f t="shared" si="0"/>
        <v/>
      </c>
      <c r="F14" s="92"/>
      <c r="G14" s="4" t="str">
        <f t="shared" si="1"/>
        <v/>
      </c>
      <c r="H14" s="92"/>
      <c r="I14" s="93"/>
      <c r="J14" s="44"/>
      <c r="K14" s="4" t="str">
        <f t="shared" si="2"/>
        <v/>
      </c>
      <c r="L14" s="43"/>
      <c r="M14" s="4" t="str">
        <f t="shared" si="3"/>
        <v/>
      </c>
      <c r="N14" s="43"/>
      <c r="O14" s="46"/>
      <c r="P14" s="43"/>
      <c r="Q14" s="4" t="str">
        <f t="shared" si="4"/>
        <v/>
      </c>
      <c r="R14" s="43"/>
      <c r="S14" s="4" t="str">
        <f t="shared" si="5"/>
        <v/>
      </c>
      <c r="T14" s="43"/>
      <c r="U14" s="45"/>
      <c r="V14" s="44">
        <v>1</v>
      </c>
      <c r="W14" s="4">
        <f t="shared" si="6"/>
        <v>14</v>
      </c>
      <c r="X14" s="43">
        <v>1</v>
      </c>
      <c r="Y14" s="4">
        <f t="shared" si="7"/>
        <v>14</v>
      </c>
      <c r="Z14" s="43">
        <v>2</v>
      </c>
      <c r="AA14" s="46" t="s">
        <v>126</v>
      </c>
      <c r="AB14" s="43"/>
      <c r="AC14" s="4" t="str">
        <f t="shared" si="8"/>
        <v/>
      </c>
      <c r="AD14" s="43"/>
      <c r="AE14" s="4" t="str">
        <f t="shared" si="9"/>
        <v/>
      </c>
      <c r="AF14" s="43"/>
      <c r="AG14" s="45"/>
      <c r="AH14" s="44"/>
      <c r="AI14" s="4" t="str">
        <f t="shared" si="10"/>
        <v/>
      </c>
      <c r="AJ14" s="43"/>
      <c r="AK14" s="4" t="str">
        <f t="shared" si="11"/>
        <v/>
      </c>
      <c r="AL14" s="43"/>
      <c r="AM14" s="46"/>
      <c r="AN14" s="5">
        <f t="shared" si="12"/>
        <v>1</v>
      </c>
      <c r="AO14" s="4">
        <f t="shared" si="13"/>
        <v>14</v>
      </c>
      <c r="AP14" s="6">
        <f t="shared" si="14"/>
        <v>1</v>
      </c>
      <c r="AQ14" s="4">
        <f t="shared" si="15"/>
        <v>14</v>
      </c>
      <c r="AR14" s="6">
        <f t="shared" si="16"/>
        <v>2</v>
      </c>
      <c r="AS14" s="267">
        <f t="shared" si="17"/>
        <v>2</v>
      </c>
      <c r="AT14" s="236" t="s">
        <v>209</v>
      </c>
      <c r="AU14" s="314" t="s">
        <v>238</v>
      </c>
    </row>
    <row r="15" spans="1:47" s="357" customFormat="1" ht="15.75" customHeight="1" x14ac:dyDescent="0.25">
      <c r="A15" s="266" t="s">
        <v>175</v>
      </c>
      <c r="B15" s="40" t="s">
        <v>33</v>
      </c>
      <c r="C15" s="459" t="s">
        <v>112</v>
      </c>
      <c r="D15" s="92"/>
      <c r="E15" s="4" t="str">
        <f t="shared" si="0"/>
        <v/>
      </c>
      <c r="F15" s="92"/>
      <c r="G15" s="4" t="str">
        <f t="shared" si="1"/>
        <v/>
      </c>
      <c r="H15" s="92"/>
      <c r="I15" s="93"/>
      <c r="J15" s="44"/>
      <c r="K15" s="4" t="str">
        <f t="shared" si="2"/>
        <v/>
      </c>
      <c r="L15" s="43"/>
      <c r="M15" s="4" t="str">
        <f t="shared" si="3"/>
        <v/>
      </c>
      <c r="N15" s="43"/>
      <c r="O15" s="46"/>
      <c r="P15" s="43"/>
      <c r="Q15" s="4" t="str">
        <f t="shared" si="4"/>
        <v/>
      </c>
      <c r="R15" s="43"/>
      <c r="S15" s="4" t="str">
        <f t="shared" si="5"/>
        <v/>
      </c>
      <c r="T15" s="43"/>
      <c r="U15" s="45"/>
      <c r="V15" s="44">
        <v>3</v>
      </c>
      <c r="W15" s="4">
        <f t="shared" si="6"/>
        <v>42</v>
      </c>
      <c r="X15" s="43">
        <v>1</v>
      </c>
      <c r="Y15" s="4">
        <f t="shared" si="7"/>
        <v>14</v>
      </c>
      <c r="Z15" s="43">
        <v>5</v>
      </c>
      <c r="AA15" s="46" t="s">
        <v>15</v>
      </c>
      <c r="AB15" s="43"/>
      <c r="AC15" s="4" t="str">
        <f t="shared" si="8"/>
        <v/>
      </c>
      <c r="AD15" s="43"/>
      <c r="AE15" s="4" t="str">
        <f t="shared" si="9"/>
        <v/>
      </c>
      <c r="AF15" s="43"/>
      <c r="AG15" s="45"/>
      <c r="AH15" s="44"/>
      <c r="AI15" s="4" t="str">
        <f t="shared" si="10"/>
        <v/>
      </c>
      <c r="AJ15" s="43"/>
      <c r="AK15" s="4" t="str">
        <f t="shared" si="11"/>
        <v/>
      </c>
      <c r="AL15" s="43"/>
      <c r="AM15" s="46"/>
      <c r="AN15" s="5">
        <f t="shared" si="12"/>
        <v>3</v>
      </c>
      <c r="AO15" s="4">
        <f t="shared" si="13"/>
        <v>42</v>
      </c>
      <c r="AP15" s="6">
        <f t="shared" si="14"/>
        <v>1</v>
      </c>
      <c r="AQ15" s="4">
        <f t="shared" si="15"/>
        <v>14</v>
      </c>
      <c r="AR15" s="6">
        <f t="shared" si="16"/>
        <v>5</v>
      </c>
      <c r="AS15" s="267">
        <f t="shared" si="17"/>
        <v>4</v>
      </c>
      <c r="AT15" s="236" t="s">
        <v>209</v>
      </c>
      <c r="AU15" s="235" t="s">
        <v>239</v>
      </c>
    </row>
    <row r="16" spans="1:47" s="357" customFormat="1" ht="15.75" customHeight="1" x14ac:dyDescent="0.25">
      <c r="A16" s="266" t="s">
        <v>344</v>
      </c>
      <c r="B16" s="40" t="s">
        <v>33</v>
      </c>
      <c r="C16" s="460" t="s">
        <v>343</v>
      </c>
      <c r="D16" s="92"/>
      <c r="E16" s="4" t="str">
        <f t="shared" si="0"/>
        <v/>
      </c>
      <c r="F16" s="92"/>
      <c r="G16" s="4" t="str">
        <f t="shared" si="1"/>
        <v/>
      </c>
      <c r="H16" s="92"/>
      <c r="I16" s="93"/>
      <c r="J16" s="44"/>
      <c r="K16" s="4" t="str">
        <f t="shared" si="2"/>
        <v/>
      </c>
      <c r="L16" s="43"/>
      <c r="M16" s="4" t="str">
        <f t="shared" si="3"/>
        <v/>
      </c>
      <c r="N16" s="43"/>
      <c r="O16" s="46"/>
      <c r="P16" s="43"/>
      <c r="Q16" s="4" t="str">
        <f t="shared" si="4"/>
        <v/>
      </c>
      <c r="R16" s="43"/>
      <c r="S16" s="4" t="str">
        <f t="shared" si="5"/>
        <v/>
      </c>
      <c r="T16" s="43"/>
      <c r="U16" s="45"/>
      <c r="V16" s="44">
        <v>2</v>
      </c>
      <c r="W16" s="4">
        <f t="shared" si="6"/>
        <v>28</v>
      </c>
      <c r="X16" s="43">
        <v>1</v>
      </c>
      <c r="Y16" s="4">
        <f t="shared" si="7"/>
        <v>14</v>
      </c>
      <c r="Z16" s="43">
        <v>4</v>
      </c>
      <c r="AA16" s="46" t="s">
        <v>15</v>
      </c>
      <c r="AB16" s="43"/>
      <c r="AC16" s="4" t="str">
        <f t="shared" si="8"/>
        <v/>
      </c>
      <c r="AD16" s="43"/>
      <c r="AE16" s="4" t="str">
        <f t="shared" si="9"/>
        <v/>
      </c>
      <c r="AF16" s="43"/>
      <c r="AG16" s="45"/>
      <c r="AH16" s="44"/>
      <c r="AI16" s="4" t="str">
        <f t="shared" si="10"/>
        <v/>
      </c>
      <c r="AJ16" s="43"/>
      <c r="AK16" s="4" t="str">
        <f t="shared" si="11"/>
        <v/>
      </c>
      <c r="AL16" s="43"/>
      <c r="AM16" s="46"/>
      <c r="AN16" s="5">
        <f t="shared" si="12"/>
        <v>2</v>
      </c>
      <c r="AO16" s="4">
        <f t="shared" si="13"/>
        <v>28</v>
      </c>
      <c r="AP16" s="6">
        <f t="shared" si="14"/>
        <v>1</v>
      </c>
      <c r="AQ16" s="4">
        <f t="shared" si="15"/>
        <v>14</v>
      </c>
      <c r="AR16" s="6">
        <f t="shared" si="16"/>
        <v>4</v>
      </c>
      <c r="AS16" s="267">
        <f t="shared" si="17"/>
        <v>3</v>
      </c>
      <c r="AT16" s="236" t="s">
        <v>209</v>
      </c>
      <c r="AU16" s="235" t="s">
        <v>236</v>
      </c>
    </row>
    <row r="17" spans="1:47" s="454" customFormat="1" ht="15.75" customHeight="1" x14ac:dyDescent="0.25">
      <c r="A17" s="266" t="s">
        <v>250</v>
      </c>
      <c r="B17" s="40" t="s">
        <v>33</v>
      </c>
      <c r="C17" s="461" t="s">
        <v>215</v>
      </c>
      <c r="D17" s="358"/>
      <c r="E17" s="4" t="str">
        <f t="shared" si="0"/>
        <v/>
      </c>
      <c r="F17" s="358"/>
      <c r="G17" s="4" t="str">
        <f t="shared" si="1"/>
        <v/>
      </c>
      <c r="H17" s="358"/>
      <c r="I17" s="325"/>
      <c r="J17" s="44"/>
      <c r="K17" s="4" t="str">
        <f t="shared" ref="K17" si="18">IF(J17*14=0,"",J17*14)</f>
        <v/>
      </c>
      <c r="L17" s="43"/>
      <c r="M17" s="4" t="str">
        <f t="shared" ref="M17" si="19">IF(L17*14=0,"",L17*14)</f>
        <v/>
      </c>
      <c r="N17" s="43"/>
      <c r="O17" s="46"/>
      <c r="P17" s="43"/>
      <c r="Q17" s="4" t="str">
        <f t="shared" ref="Q17" si="20">IF(P17*14=0,"",P17*14)</f>
        <v/>
      </c>
      <c r="R17" s="43"/>
      <c r="S17" s="4" t="str">
        <f t="shared" ref="S17" si="21">IF(R17*14=0,"",R17*14)</f>
        <v/>
      </c>
      <c r="T17" s="43"/>
      <c r="U17" s="45"/>
      <c r="V17" s="359">
        <v>2</v>
      </c>
      <c r="W17" s="4">
        <f t="shared" si="6"/>
        <v>28</v>
      </c>
      <c r="X17" s="358">
        <v>1</v>
      </c>
      <c r="Y17" s="4">
        <f t="shared" si="7"/>
        <v>14</v>
      </c>
      <c r="Z17" s="358">
        <v>4</v>
      </c>
      <c r="AA17" s="327" t="s">
        <v>15</v>
      </c>
      <c r="AB17" s="358"/>
      <c r="AC17" s="4" t="str">
        <f t="shared" ref="AC17" si="22">IF(AB17*14=0,"",AB17*14)</f>
        <v/>
      </c>
      <c r="AD17" s="43"/>
      <c r="AE17" s="4" t="str">
        <f t="shared" ref="AE17" si="23">IF(AD17*14=0,"",AD17*14)</f>
        <v/>
      </c>
      <c r="AF17" s="358"/>
      <c r="AG17" s="325"/>
      <c r="AH17" s="359"/>
      <c r="AI17" s="4" t="str">
        <f t="shared" ref="AI17:AI19" si="24">IF(AH17*14=0,"",AH17*14)</f>
        <v/>
      </c>
      <c r="AJ17" s="43"/>
      <c r="AK17" s="4" t="str">
        <f t="shared" ref="AK17:AK19" si="25">IF(AJ17*14=0,"",AJ17*14)</f>
        <v/>
      </c>
      <c r="AL17" s="358"/>
      <c r="AM17" s="327"/>
      <c r="AN17" s="5">
        <f t="shared" si="12"/>
        <v>2</v>
      </c>
      <c r="AO17" s="4">
        <f t="shared" si="13"/>
        <v>28</v>
      </c>
      <c r="AP17" s="6">
        <f t="shared" ref="AP17" si="26">IF(F17+L17+R17+X17+AD17+AJ17=0,"",F17+L17+R17+X17+AD17+AJ17)</f>
        <v>1</v>
      </c>
      <c r="AQ17" s="4">
        <f t="shared" ref="AQ17" si="27">IF((L17+F17+R17+X17+AD17+AJ17)*14=0,"",(L17+F17+R17+X17+AD17+AJ17)*14)</f>
        <v>14</v>
      </c>
      <c r="AR17" s="6">
        <f t="shared" ref="AR17" si="28">IF(N17+H17+T17+Z17+AF17+AL17=0,"",N17+H17+T17+Z17+AF17+AL17)</f>
        <v>4</v>
      </c>
      <c r="AS17" s="267">
        <f t="shared" ref="AS17" si="29">IF(D17+F17+L17+J17+P17+R17+V17+X17+AB17+AD17+AH17+AJ17=0,"",D17+F17+L17+J17+P17+R17+V17+X17+AB17+AD17+AH17+AJ17)</f>
        <v>3</v>
      </c>
      <c r="AT17" s="360" t="s">
        <v>208</v>
      </c>
      <c r="AU17" s="315" t="s">
        <v>241</v>
      </c>
    </row>
    <row r="18" spans="1:47" s="357" customFormat="1" ht="15.75" customHeight="1" x14ac:dyDescent="0.25">
      <c r="A18" s="266" t="s">
        <v>176</v>
      </c>
      <c r="B18" s="40" t="s">
        <v>33</v>
      </c>
      <c r="C18" s="459" t="s">
        <v>113</v>
      </c>
      <c r="D18" s="92"/>
      <c r="E18" s="4" t="str">
        <f t="shared" si="0"/>
        <v/>
      </c>
      <c r="F18" s="92"/>
      <c r="G18" s="4" t="str">
        <f t="shared" si="1"/>
        <v/>
      </c>
      <c r="H18" s="92"/>
      <c r="I18" s="93"/>
      <c r="J18" s="44"/>
      <c r="K18" s="4" t="str">
        <f t="shared" si="2"/>
        <v/>
      </c>
      <c r="L18" s="43"/>
      <c r="M18" s="4" t="str">
        <f t="shared" si="3"/>
        <v/>
      </c>
      <c r="N18" s="43"/>
      <c r="O18" s="46"/>
      <c r="P18" s="43"/>
      <c r="Q18" s="4" t="str">
        <f t="shared" si="4"/>
        <v/>
      </c>
      <c r="R18" s="43"/>
      <c r="S18" s="4" t="str">
        <f t="shared" si="5"/>
        <v/>
      </c>
      <c r="T18" s="43"/>
      <c r="U18" s="45"/>
      <c r="V18" s="44">
        <v>1</v>
      </c>
      <c r="W18" s="4">
        <f t="shared" si="6"/>
        <v>14</v>
      </c>
      <c r="X18" s="43">
        <v>1</v>
      </c>
      <c r="Y18" s="4">
        <f t="shared" si="7"/>
        <v>14</v>
      </c>
      <c r="Z18" s="43">
        <v>2</v>
      </c>
      <c r="AA18" s="46" t="s">
        <v>126</v>
      </c>
      <c r="AB18" s="43"/>
      <c r="AC18" s="4" t="str">
        <f t="shared" si="8"/>
        <v/>
      </c>
      <c r="AD18" s="43"/>
      <c r="AE18" s="4" t="str">
        <f t="shared" si="9"/>
        <v/>
      </c>
      <c r="AF18" s="43"/>
      <c r="AG18" s="45"/>
      <c r="AH18" s="44"/>
      <c r="AI18" s="4" t="str">
        <f t="shared" si="24"/>
        <v/>
      </c>
      <c r="AJ18" s="43"/>
      <c r="AK18" s="4" t="str">
        <f t="shared" si="25"/>
        <v/>
      </c>
      <c r="AL18" s="43"/>
      <c r="AM18" s="46"/>
      <c r="AN18" s="5">
        <f t="shared" si="12"/>
        <v>1</v>
      </c>
      <c r="AO18" s="4">
        <f t="shared" si="13"/>
        <v>14</v>
      </c>
      <c r="AP18" s="6">
        <f t="shared" si="14"/>
        <v>1</v>
      </c>
      <c r="AQ18" s="4">
        <f t="shared" si="15"/>
        <v>14</v>
      </c>
      <c r="AR18" s="6">
        <f t="shared" si="16"/>
        <v>2</v>
      </c>
      <c r="AS18" s="267">
        <f t="shared" si="17"/>
        <v>2</v>
      </c>
      <c r="AT18" s="455" t="s">
        <v>208</v>
      </c>
      <c r="AU18" s="456" t="s">
        <v>240</v>
      </c>
    </row>
    <row r="19" spans="1:47" s="357" customFormat="1" ht="15.75" customHeight="1" x14ac:dyDescent="0.25">
      <c r="A19" s="266" t="s">
        <v>170</v>
      </c>
      <c r="B19" s="40" t="s">
        <v>33</v>
      </c>
      <c r="C19" s="459" t="s">
        <v>114</v>
      </c>
      <c r="D19" s="92"/>
      <c r="E19" s="4" t="str">
        <f t="shared" si="0"/>
        <v/>
      </c>
      <c r="F19" s="92"/>
      <c r="G19" s="4" t="str">
        <f t="shared" si="1"/>
        <v/>
      </c>
      <c r="H19" s="92"/>
      <c r="I19" s="93"/>
      <c r="J19" s="44"/>
      <c r="K19" s="4" t="str">
        <f t="shared" si="2"/>
        <v/>
      </c>
      <c r="L19" s="43"/>
      <c r="M19" s="4" t="str">
        <f t="shared" si="3"/>
        <v/>
      </c>
      <c r="N19" s="43"/>
      <c r="O19" s="46"/>
      <c r="P19" s="43"/>
      <c r="Q19" s="4" t="str">
        <f t="shared" si="4"/>
        <v/>
      </c>
      <c r="R19" s="43"/>
      <c r="S19" s="4" t="str">
        <f t="shared" si="5"/>
        <v/>
      </c>
      <c r="T19" s="43"/>
      <c r="U19" s="45"/>
      <c r="V19" s="44"/>
      <c r="W19" s="4" t="str">
        <f t="shared" si="6"/>
        <v/>
      </c>
      <c r="X19" s="43"/>
      <c r="Y19" s="4" t="str">
        <f t="shared" si="7"/>
        <v/>
      </c>
      <c r="Z19" s="43"/>
      <c r="AA19" s="46"/>
      <c r="AB19" s="92">
        <v>3</v>
      </c>
      <c r="AC19" s="4">
        <v>28</v>
      </c>
      <c r="AD19" s="43">
        <v>2</v>
      </c>
      <c r="AE19" s="4">
        <f t="shared" si="9"/>
        <v>28</v>
      </c>
      <c r="AF19" s="43">
        <v>4</v>
      </c>
      <c r="AG19" s="45" t="s">
        <v>15</v>
      </c>
      <c r="AH19" s="44"/>
      <c r="AI19" s="4" t="str">
        <f t="shared" si="24"/>
        <v/>
      </c>
      <c r="AJ19" s="43"/>
      <c r="AK19" s="4" t="str">
        <f t="shared" si="25"/>
        <v/>
      </c>
      <c r="AL19" s="43"/>
      <c r="AM19" s="46"/>
      <c r="AN19" s="5">
        <f t="shared" si="12"/>
        <v>3</v>
      </c>
      <c r="AO19" s="4">
        <f t="shared" si="13"/>
        <v>42</v>
      </c>
      <c r="AP19" s="6">
        <f t="shared" si="14"/>
        <v>2</v>
      </c>
      <c r="AQ19" s="4">
        <f t="shared" si="15"/>
        <v>28</v>
      </c>
      <c r="AR19" s="6">
        <f t="shared" si="16"/>
        <v>4</v>
      </c>
      <c r="AS19" s="267">
        <f t="shared" si="17"/>
        <v>5</v>
      </c>
      <c r="AT19" s="236" t="s">
        <v>209</v>
      </c>
      <c r="AU19" s="314" t="s">
        <v>238</v>
      </c>
    </row>
    <row r="20" spans="1:47" s="357" customFormat="1" ht="15.75" customHeight="1" x14ac:dyDescent="0.25">
      <c r="A20" s="266" t="s">
        <v>171</v>
      </c>
      <c r="B20" s="40" t="s">
        <v>33</v>
      </c>
      <c r="C20" s="462" t="s">
        <v>115</v>
      </c>
      <c r="D20" s="92"/>
      <c r="E20" s="4" t="str">
        <f t="shared" si="0"/>
        <v/>
      </c>
      <c r="F20" s="92"/>
      <c r="G20" s="4" t="str">
        <f t="shared" si="1"/>
        <v/>
      </c>
      <c r="H20" s="92"/>
      <c r="I20" s="93"/>
      <c r="J20" s="44"/>
      <c r="K20" s="4" t="str">
        <f t="shared" si="2"/>
        <v/>
      </c>
      <c r="L20" s="43"/>
      <c r="M20" s="4" t="str">
        <f t="shared" si="3"/>
        <v/>
      </c>
      <c r="N20" s="43"/>
      <c r="O20" s="46"/>
      <c r="P20" s="43"/>
      <c r="Q20" s="4" t="str">
        <f t="shared" si="4"/>
        <v/>
      </c>
      <c r="R20" s="43"/>
      <c r="S20" s="4" t="str">
        <f t="shared" si="5"/>
        <v/>
      </c>
      <c r="T20" s="43"/>
      <c r="U20" s="45"/>
      <c r="V20" s="44"/>
      <c r="W20" s="4" t="str">
        <f t="shared" si="6"/>
        <v/>
      </c>
      <c r="X20" s="43"/>
      <c r="Y20" s="4" t="str">
        <f t="shared" si="7"/>
        <v/>
      </c>
      <c r="Z20" s="43"/>
      <c r="AA20" s="46"/>
      <c r="AB20" s="43">
        <v>1</v>
      </c>
      <c r="AC20" s="4">
        <f t="shared" si="8"/>
        <v>14</v>
      </c>
      <c r="AD20" s="43">
        <v>1</v>
      </c>
      <c r="AE20" s="4">
        <f t="shared" si="9"/>
        <v>14</v>
      </c>
      <c r="AF20" s="43">
        <v>2</v>
      </c>
      <c r="AG20" s="45" t="s">
        <v>126</v>
      </c>
      <c r="AH20" s="44"/>
      <c r="AI20" s="4" t="str">
        <f t="shared" si="10"/>
        <v/>
      </c>
      <c r="AJ20" s="43"/>
      <c r="AK20" s="4" t="str">
        <f t="shared" si="11"/>
        <v/>
      </c>
      <c r="AL20" s="43"/>
      <c r="AM20" s="46"/>
      <c r="AN20" s="5">
        <f t="shared" si="12"/>
        <v>1</v>
      </c>
      <c r="AO20" s="4">
        <f t="shared" si="13"/>
        <v>14</v>
      </c>
      <c r="AP20" s="6">
        <f t="shared" si="14"/>
        <v>1</v>
      </c>
      <c r="AQ20" s="4">
        <f t="shared" si="15"/>
        <v>14</v>
      </c>
      <c r="AR20" s="6">
        <f t="shared" si="16"/>
        <v>2</v>
      </c>
      <c r="AS20" s="267">
        <f t="shared" si="17"/>
        <v>2</v>
      </c>
      <c r="AT20" s="236" t="s">
        <v>209</v>
      </c>
      <c r="AU20" s="235" t="s">
        <v>239</v>
      </c>
    </row>
    <row r="21" spans="1:47" s="357" customFormat="1" ht="15.75" customHeight="1" x14ac:dyDescent="0.25">
      <c r="A21" s="266" t="s">
        <v>345</v>
      </c>
      <c r="B21" s="40" t="s">
        <v>33</v>
      </c>
      <c r="C21" s="331" t="s">
        <v>346</v>
      </c>
      <c r="D21" s="92"/>
      <c r="E21" s="4" t="str">
        <f t="shared" si="0"/>
        <v/>
      </c>
      <c r="F21" s="92"/>
      <c r="G21" s="4" t="str">
        <f t="shared" si="1"/>
        <v/>
      </c>
      <c r="H21" s="92"/>
      <c r="I21" s="93"/>
      <c r="J21" s="44"/>
      <c r="K21" s="4" t="str">
        <f t="shared" si="2"/>
        <v/>
      </c>
      <c r="L21" s="43"/>
      <c r="M21" s="4" t="str">
        <f t="shared" si="3"/>
        <v/>
      </c>
      <c r="N21" s="43"/>
      <c r="O21" s="46"/>
      <c r="P21" s="43"/>
      <c r="Q21" s="4" t="str">
        <f t="shared" si="4"/>
        <v/>
      </c>
      <c r="R21" s="43"/>
      <c r="S21" s="4" t="str">
        <f t="shared" si="5"/>
        <v/>
      </c>
      <c r="T21" s="43"/>
      <c r="U21" s="45"/>
      <c r="V21" s="44"/>
      <c r="W21" s="4" t="str">
        <f t="shared" si="6"/>
        <v/>
      </c>
      <c r="X21" s="43"/>
      <c r="Y21" s="4" t="str">
        <f t="shared" si="7"/>
        <v/>
      </c>
      <c r="Z21" s="43"/>
      <c r="AA21" s="46"/>
      <c r="AB21" s="43">
        <v>1</v>
      </c>
      <c r="AC21" s="4">
        <v>28</v>
      </c>
      <c r="AD21" s="43">
        <v>2</v>
      </c>
      <c r="AE21" s="4">
        <f t="shared" si="9"/>
        <v>28</v>
      </c>
      <c r="AF21" s="43">
        <v>4</v>
      </c>
      <c r="AG21" s="325" t="s">
        <v>126</v>
      </c>
      <c r="AH21" s="44"/>
      <c r="AI21" s="4" t="str">
        <f t="shared" si="10"/>
        <v/>
      </c>
      <c r="AJ21" s="43"/>
      <c r="AK21" s="4" t="str">
        <f t="shared" si="11"/>
        <v/>
      </c>
      <c r="AL21" s="43"/>
      <c r="AM21" s="46"/>
      <c r="AN21" s="5">
        <f t="shared" si="12"/>
        <v>1</v>
      </c>
      <c r="AO21" s="4">
        <f t="shared" si="13"/>
        <v>14</v>
      </c>
      <c r="AP21" s="6">
        <f t="shared" si="14"/>
        <v>2</v>
      </c>
      <c r="AQ21" s="4">
        <f t="shared" si="15"/>
        <v>28</v>
      </c>
      <c r="AR21" s="6">
        <f t="shared" si="16"/>
        <v>4</v>
      </c>
      <c r="AS21" s="267">
        <f t="shared" si="17"/>
        <v>3</v>
      </c>
      <c r="AT21" s="236" t="s">
        <v>209</v>
      </c>
      <c r="AU21" s="235" t="s">
        <v>236</v>
      </c>
    </row>
    <row r="22" spans="1:47" s="357" customFormat="1" ht="15.75" customHeight="1" x14ac:dyDescent="0.25">
      <c r="A22" s="266" t="s">
        <v>347</v>
      </c>
      <c r="B22" s="321" t="s">
        <v>33</v>
      </c>
      <c r="C22" s="460" t="s">
        <v>348</v>
      </c>
      <c r="D22" s="92"/>
      <c r="E22" s="4" t="str">
        <f t="shared" si="0"/>
        <v/>
      </c>
      <c r="F22" s="92"/>
      <c r="G22" s="4" t="str">
        <f t="shared" si="1"/>
        <v/>
      </c>
      <c r="H22" s="92"/>
      <c r="I22" s="93"/>
      <c r="J22" s="44"/>
      <c r="K22" s="4" t="str">
        <f t="shared" si="2"/>
        <v/>
      </c>
      <c r="L22" s="43"/>
      <c r="M22" s="4" t="str">
        <f t="shared" si="3"/>
        <v/>
      </c>
      <c r="N22" s="43"/>
      <c r="O22" s="46"/>
      <c r="P22" s="43"/>
      <c r="Q22" s="4" t="str">
        <f t="shared" si="4"/>
        <v/>
      </c>
      <c r="R22" s="43"/>
      <c r="S22" s="4" t="str">
        <f t="shared" si="5"/>
        <v/>
      </c>
      <c r="T22" s="43"/>
      <c r="U22" s="45"/>
      <c r="V22" s="44"/>
      <c r="W22" s="4" t="str">
        <f t="shared" si="6"/>
        <v/>
      </c>
      <c r="X22" s="43"/>
      <c r="Y22" s="4" t="str">
        <f t="shared" si="7"/>
        <v/>
      </c>
      <c r="Z22" s="43"/>
      <c r="AA22" s="46"/>
      <c r="AB22" s="43">
        <v>1</v>
      </c>
      <c r="AC22" s="4">
        <f t="shared" si="8"/>
        <v>14</v>
      </c>
      <c r="AD22" s="43">
        <v>2</v>
      </c>
      <c r="AE22" s="4">
        <f t="shared" si="9"/>
        <v>28</v>
      </c>
      <c r="AF22" s="43">
        <v>3</v>
      </c>
      <c r="AG22" s="325" t="s">
        <v>15</v>
      </c>
      <c r="AH22" s="44"/>
      <c r="AI22" s="4" t="str">
        <f t="shared" si="10"/>
        <v/>
      </c>
      <c r="AJ22" s="43"/>
      <c r="AK22" s="4" t="str">
        <f t="shared" si="11"/>
        <v/>
      </c>
      <c r="AL22" s="43"/>
      <c r="AM22" s="46"/>
      <c r="AN22" s="5">
        <f t="shared" si="12"/>
        <v>1</v>
      </c>
      <c r="AO22" s="4">
        <f t="shared" si="13"/>
        <v>14</v>
      </c>
      <c r="AP22" s="6">
        <f t="shared" si="14"/>
        <v>2</v>
      </c>
      <c r="AQ22" s="4">
        <f t="shared" si="15"/>
        <v>28</v>
      </c>
      <c r="AR22" s="6">
        <f t="shared" si="16"/>
        <v>3</v>
      </c>
      <c r="AS22" s="267">
        <f t="shared" si="17"/>
        <v>3</v>
      </c>
      <c r="AT22" s="236" t="s">
        <v>209</v>
      </c>
      <c r="AU22" s="314" t="s">
        <v>237</v>
      </c>
    </row>
    <row r="23" spans="1:47" s="357" customFormat="1" ht="15.75" customHeight="1" x14ac:dyDescent="0.25">
      <c r="A23" s="320" t="s">
        <v>251</v>
      </c>
      <c r="B23" s="321" t="s">
        <v>33</v>
      </c>
      <c r="C23" s="459" t="s">
        <v>216</v>
      </c>
      <c r="D23" s="92"/>
      <c r="E23" s="324" t="str">
        <f t="shared" si="0"/>
        <v/>
      </c>
      <c r="F23" s="92"/>
      <c r="G23" s="324" t="str">
        <f t="shared" si="1"/>
        <v/>
      </c>
      <c r="H23" s="92"/>
      <c r="I23" s="93"/>
      <c r="J23" s="322"/>
      <c r="K23" s="324" t="str">
        <f t="shared" si="2"/>
        <v/>
      </c>
      <c r="L23" s="92"/>
      <c r="M23" s="324" t="str">
        <f t="shared" si="3"/>
        <v/>
      </c>
      <c r="N23" s="92"/>
      <c r="O23" s="323"/>
      <c r="P23" s="92"/>
      <c r="Q23" s="324" t="str">
        <f t="shared" si="4"/>
        <v/>
      </c>
      <c r="R23" s="92"/>
      <c r="S23" s="324" t="str">
        <f t="shared" si="5"/>
        <v/>
      </c>
      <c r="T23" s="92"/>
      <c r="U23" s="93"/>
      <c r="V23" s="322"/>
      <c r="W23" s="324" t="str">
        <f t="shared" si="6"/>
        <v/>
      </c>
      <c r="X23" s="92"/>
      <c r="Y23" s="324" t="str">
        <f t="shared" si="7"/>
        <v/>
      </c>
      <c r="Z23" s="92"/>
      <c r="AA23" s="323"/>
      <c r="AB23" s="92">
        <v>3</v>
      </c>
      <c r="AC23" s="324">
        <f t="shared" si="8"/>
        <v>42</v>
      </c>
      <c r="AD23" s="92">
        <v>2</v>
      </c>
      <c r="AE23" s="324">
        <f t="shared" si="9"/>
        <v>28</v>
      </c>
      <c r="AF23" s="92">
        <v>5</v>
      </c>
      <c r="AG23" s="93" t="s">
        <v>15</v>
      </c>
      <c r="AH23" s="322"/>
      <c r="AI23" s="324" t="str">
        <f t="shared" si="10"/>
        <v/>
      </c>
      <c r="AJ23" s="92"/>
      <c r="AK23" s="324" t="str">
        <f t="shared" si="11"/>
        <v/>
      </c>
      <c r="AL23" s="92"/>
      <c r="AM23" s="323"/>
      <c r="AN23" s="5">
        <f t="shared" si="12"/>
        <v>3</v>
      </c>
      <c r="AO23" s="4">
        <f t="shared" si="13"/>
        <v>42</v>
      </c>
      <c r="AP23" s="6">
        <f t="shared" si="14"/>
        <v>2</v>
      </c>
      <c r="AQ23" s="4">
        <f t="shared" si="15"/>
        <v>28</v>
      </c>
      <c r="AR23" s="6">
        <f t="shared" si="16"/>
        <v>5</v>
      </c>
      <c r="AS23" s="267">
        <f t="shared" si="17"/>
        <v>5</v>
      </c>
      <c r="AT23" s="236" t="s">
        <v>208</v>
      </c>
      <c r="AU23" s="235" t="s">
        <v>241</v>
      </c>
    </row>
    <row r="24" spans="1:47" s="357" customFormat="1" ht="15.75" customHeight="1" x14ac:dyDescent="0.25">
      <c r="A24" s="266" t="s">
        <v>172</v>
      </c>
      <c r="B24" s="40" t="s">
        <v>33</v>
      </c>
      <c r="C24" s="459" t="s">
        <v>116</v>
      </c>
      <c r="D24" s="92"/>
      <c r="E24" s="4" t="str">
        <f t="shared" si="0"/>
        <v/>
      </c>
      <c r="F24" s="92"/>
      <c r="G24" s="4" t="str">
        <f t="shared" si="1"/>
        <v/>
      </c>
      <c r="H24" s="92"/>
      <c r="I24" s="93"/>
      <c r="J24" s="44"/>
      <c r="K24" s="4" t="str">
        <f t="shared" si="2"/>
        <v/>
      </c>
      <c r="L24" s="43"/>
      <c r="M24" s="4" t="str">
        <f t="shared" si="3"/>
        <v/>
      </c>
      <c r="N24" s="43"/>
      <c r="O24" s="46"/>
      <c r="P24" s="43"/>
      <c r="Q24" s="4" t="str">
        <f t="shared" si="4"/>
        <v/>
      </c>
      <c r="R24" s="43"/>
      <c r="S24" s="4" t="str">
        <f t="shared" si="5"/>
        <v/>
      </c>
      <c r="T24" s="43"/>
      <c r="U24" s="45"/>
      <c r="V24" s="44"/>
      <c r="W24" s="4" t="str">
        <f t="shared" si="6"/>
        <v/>
      </c>
      <c r="X24" s="43"/>
      <c r="Y24" s="4" t="str">
        <f t="shared" si="7"/>
        <v/>
      </c>
      <c r="Z24" s="43"/>
      <c r="AA24" s="46"/>
      <c r="AB24" s="43">
        <v>3</v>
      </c>
      <c r="AC24" s="4">
        <f t="shared" si="8"/>
        <v>42</v>
      </c>
      <c r="AD24" s="43">
        <v>2</v>
      </c>
      <c r="AE24" s="4">
        <f t="shared" si="9"/>
        <v>28</v>
      </c>
      <c r="AF24" s="43">
        <v>5</v>
      </c>
      <c r="AG24" s="45" t="s">
        <v>126</v>
      </c>
      <c r="AH24" s="44"/>
      <c r="AI24" s="4" t="str">
        <f t="shared" si="10"/>
        <v/>
      </c>
      <c r="AJ24" s="43"/>
      <c r="AK24" s="4" t="str">
        <f t="shared" si="11"/>
        <v/>
      </c>
      <c r="AL24" s="43"/>
      <c r="AM24" s="46"/>
      <c r="AN24" s="5">
        <f t="shared" si="12"/>
        <v>3</v>
      </c>
      <c r="AO24" s="4">
        <f t="shared" si="13"/>
        <v>42</v>
      </c>
      <c r="AP24" s="6">
        <f t="shared" si="14"/>
        <v>2</v>
      </c>
      <c r="AQ24" s="4">
        <f t="shared" si="15"/>
        <v>28</v>
      </c>
      <c r="AR24" s="6">
        <f t="shared" si="16"/>
        <v>5</v>
      </c>
      <c r="AS24" s="267">
        <f t="shared" si="17"/>
        <v>5</v>
      </c>
      <c r="AT24" s="236" t="s">
        <v>208</v>
      </c>
      <c r="AU24" s="456" t="s">
        <v>240</v>
      </c>
    </row>
    <row r="25" spans="1:47" s="357" customFormat="1" x14ac:dyDescent="0.25">
      <c r="A25" s="266" t="s">
        <v>173</v>
      </c>
      <c r="B25" s="40" t="s">
        <v>33</v>
      </c>
      <c r="C25" s="459" t="s">
        <v>117</v>
      </c>
      <c r="D25" s="92"/>
      <c r="E25" s="4" t="str">
        <f t="shared" si="0"/>
        <v/>
      </c>
      <c r="F25" s="92"/>
      <c r="G25" s="4" t="str">
        <f t="shared" si="1"/>
        <v/>
      </c>
      <c r="H25" s="92"/>
      <c r="I25" s="93"/>
      <c r="J25" s="44"/>
      <c r="K25" s="4" t="str">
        <f t="shared" si="2"/>
        <v/>
      </c>
      <c r="L25" s="43"/>
      <c r="M25" s="4" t="str">
        <f t="shared" si="3"/>
        <v/>
      </c>
      <c r="N25" s="43"/>
      <c r="O25" s="46"/>
      <c r="P25" s="43"/>
      <c r="Q25" s="4" t="str">
        <f t="shared" si="4"/>
        <v/>
      </c>
      <c r="R25" s="43"/>
      <c r="S25" s="4" t="str">
        <f t="shared" si="5"/>
        <v/>
      </c>
      <c r="T25" s="43"/>
      <c r="U25" s="45"/>
      <c r="V25" s="44"/>
      <c r="W25" s="4" t="str">
        <f t="shared" si="6"/>
        <v/>
      </c>
      <c r="X25" s="43"/>
      <c r="Y25" s="4" t="str">
        <f t="shared" si="7"/>
        <v/>
      </c>
      <c r="Z25" s="43"/>
      <c r="AA25" s="46"/>
      <c r="AB25" s="43"/>
      <c r="AC25" s="4" t="str">
        <f t="shared" si="8"/>
        <v/>
      </c>
      <c r="AD25" s="43"/>
      <c r="AE25" s="4" t="str">
        <f t="shared" si="9"/>
        <v/>
      </c>
      <c r="AF25" s="43"/>
      <c r="AG25" s="45"/>
      <c r="AH25" s="44">
        <v>2</v>
      </c>
      <c r="AI25" s="4">
        <f t="shared" si="10"/>
        <v>28</v>
      </c>
      <c r="AJ25" s="43">
        <v>2</v>
      </c>
      <c r="AK25" s="4">
        <f t="shared" si="11"/>
        <v>28</v>
      </c>
      <c r="AL25" s="43">
        <v>4</v>
      </c>
      <c r="AM25" s="46" t="s">
        <v>119</v>
      </c>
      <c r="AN25" s="5">
        <f t="shared" si="12"/>
        <v>2</v>
      </c>
      <c r="AO25" s="4">
        <f t="shared" si="13"/>
        <v>28</v>
      </c>
      <c r="AP25" s="6">
        <f t="shared" si="14"/>
        <v>2</v>
      </c>
      <c r="AQ25" s="4">
        <f t="shared" si="15"/>
        <v>28</v>
      </c>
      <c r="AR25" s="6">
        <f t="shared" si="16"/>
        <v>4</v>
      </c>
      <c r="AS25" s="267">
        <f t="shared" si="17"/>
        <v>4</v>
      </c>
      <c r="AT25" s="236" t="s">
        <v>209</v>
      </c>
      <c r="AU25" s="314" t="s">
        <v>238</v>
      </c>
    </row>
    <row r="26" spans="1:47" s="357" customFormat="1" ht="15.75" customHeight="1" x14ac:dyDescent="0.25">
      <c r="A26" s="266" t="s">
        <v>259</v>
      </c>
      <c r="B26" s="40" t="s">
        <v>33</v>
      </c>
      <c r="C26" s="459" t="s">
        <v>118</v>
      </c>
      <c r="D26" s="92"/>
      <c r="E26" s="4" t="str">
        <f t="shared" si="0"/>
        <v/>
      </c>
      <c r="F26" s="92"/>
      <c r="G26" s="4" t="str">
        <f t="shared" si="1"/>
        <v/>
      </c>
      <c r="H26" s="92"/>
      <c r="I26" s="93"/>
      <c r="J26" s="44"/>
      <c r="K26" s="4" t="str">
        <f t="shared" si="2"/>
        <v/>
      </c>
      <c r="L26" s="43"/>
      <c r="M26" s="4" t="str">
        <f t="shared" si="3"/>
        <v/>
      </c>
      <c r="N26" s="43"/>
      <c r="O26" s="46"/>
      <c r="P26" s="43"/>
      <c r="Q26" s="4" t="str">
        <f t="shared" si="4"/>
        <v/>
      </c>
      <c r="R26" s="43"/>
      <c r="S26" s="4" t="str">
        <f t="shared" si="5"/>
        <v/>
      </c>
      <c r="T26" s="43"/>
      <c r="U26" s="45"/>
      <c r="V26" s="44"/>
      <c r="W26" s="4" t="str">
        <f t="shared" si="6"/>
        <v/>
      </c>
      <c r="X26" s="43"/>
      <c r="Y26" s="4" t="str">
        <f t="shared" si="7"/>
        <v/>
      </c>
      <c r="Z26" s="43"/>
      <c r="AA26" s="46"/>
      <c r="AB26" s="43"/>
      <c r="AC26" s="4" t="str">
        <f t="shared" si="8"/>
        <v/>
      </c>
      <c r="AD26" s="43"/>
      <c r="AE26" s="4" t="str">
        <f t="shared" si="9"/>
        <v/>
      </c>
      <c r="AF26" s="43"/>
      <c r="AG26" s="45"/>
      <c r="AH26" s="44">
        <v>2</v>
      </c>
      <c r="AI26" s="4">
        <f t="shared" si="10"/>
        <v>28</v>
      </c>
      <c r="AJ26" s="43">
        <v>2</v>
      </c>
      <c r="AK26" s="4">
        <f t="shared" si="11"/>
        <v>28</v>
      </c>
      <c r="AL26" s="43">
        <v>4</v>
      </c>
      <c r="AM26" s="46" t="s">
        <v>119</v>
      </c>
      <c r="AN26" s="5">
        <f t="shared" si="12"/>
        <v>2</v>
      </c>
      <c r="AO26" s="4">
        <f t="shared" si="13"/>
        <v>28</v>
      </c>
      <c r="AP26" s="6">
        <f t="shared" si="14"/>
        <v>2</v>
      </c>
      <c r="AQ26" s="4">
        <f t="shared" si="15"/>
        <v>28</v>
      </c>
      <c r="AR26" s="6">
        <f t="shared" si="16"/>
        <v>4</v>
      </c>
      <c r="AS26" s="267">
        <f t="shared" si="17"/>
        <v>4</v>
      </c>
      <c r="AT26" s="236" t="s">
        <v>209</v>
      </c>
      <c r="AU26" s="235" t="s">
        <v>239</v>
      </c>
    </row>
    <row r="27" spans="1:47" s="357" customFormat="1" ht="15.75" customHeight="1" x14ac:dyDescent="0.25">
      <c r="A27" s="266" t="s">
        <v>350</v>
      </c>
      <c r="B27" s="40" t="s">
        <v>33</v>
      </c>
      <c r="C27" s="460" t="s">
        <v>349</v>
      </c>
      <c r="D27" s="92"/>
      <c r="E27" s="4" t="str">
        <f t="shared" si="0"/>
        <v/>
      </c>
      <c r="F27" s="92"/>
      <c r="G27" s="4" t="str">
        <f t="shared" si="1"/>
        <v/>
      </c>
      <c r="H27" s="92"/>
      <c r="I27" s="93"/>
      <c r="J27" s="44"/>
      <c r="K27" s="4" t="str">
        <f t="shared" si="2"/>
        <v/>
      </c>
      <c r="L27" s="43"/>
      <c r="M27" s="4" t="str">
        <f t="shared" si="3"/>
        <v/>
      </c>
      <c r="N27" s="43"/>
      <c r="O27" s="46"/>
      <c r="P27" s="43"/>
      <c r="Q27" s="4" t="str">
        <f t="shared" si="4"/>
        <v/>
      </c>
      <c r="R27" s="43"/>
      <c r="S27" s="4" t="str">
        <f t="shared" si="5"/>
        <v/>
      </c>
      <c r="T27" s="43"/>
      <c r="U27" s="45"/>
      <c r="V27" s="44"/>
      <c r="W27" s="4" t="str">
        <f t="shared" si="6"/>
        <v/>
      </c>
      <c r="X27" s="43"/>
      <c r="Y27" s="4" t="str">
        <f t="shared" si="7"/>
        <v/>
      </c>
      <c r="Z27" s="43"/>
      <c r="AA27" s="46"/>
      <c r="AB27" s="43"/>
      <c r="AC27" s="4" t="str">
        <f t="shared" si="8"/>
        <v/>
      </c>
      <c r="AD27" s="43"/>
      <c r="AE27" s="4" t="str">
        <f t="shared" si="9"/>
        <v/>
      </c>
      <c r="AF27" s="43"/>
      <c r="AG27" s="45"/>
      <c r="AH27" s="44">
        <v>1</v>
      </c>
      <c r="AI27" s="4">
        <f t="shared" si="10"/>
        <v>14</v>
      </c>
      <c r="AJ27" s="43">
        <v>3</v>
      </c>
      <c r="AK27" s="4">
        <f t="shared" si="11"/>
        <v>42</v>
      </c>
      <c r="AL27" s="43">
        <v>4</v>
      </c>
      <c r="AM27" s="46" t="s">
        <v>119</v>
      </c>
      <c r="AN27" s="5">
        <f t="shared" si="12"/>
        <v>1</v>
      </c>
      <c r="AO27" s="4">
        <f t="shared" si="13"/>
        <v>14</v>
      </c>
      <c r="AP27" s="6">
        <f t="shared" si="14"/>
        <v>3</v>
      </c>
      <c r="AQ27" s="4">
        <f t="shared" si="15"/>
        <v>42</v>
      </c>
      <c r="AR27" s="6">
        <f t="shared" si="16"/>
        <v>4</v>
      </c>
      <c r="AS27" s="267">
        <f t="shared" si="17"/>
        <v>4</v>
      </c>
      <c r="AT27" s="236" t="s">
        <v>209</v>
      </c>
      <c r="AU27" s="314" t="s">
        <v>237</v>
      </c>
    </row>
    <row r="28" spans="1:47" s="357" customFormat="1" ht="15.75" customHeight="1" x14ac:dyDescent="0.25">
      <c r="A28" s="266" t="s">
        <v>304</v>
      </c>
      <c r="B28" s="40" t="s">
        <v>33</v>
      </c>
      <c r="C28" s="461" t="s">
        <v>301</v>
      </c>
      <c r="D28" s="92"/>
      <c r="E28" s="4" t="str">
        <f t="shared" si="0"/>
        <v/>
      </c>
      <c r="F28" s="92"/>
      <c r="G28" s="4" t="str">
        <f t="shared" si="1"/>
        <v/>
      </c>
      <c r="H28" s="92"/>
      <c r="I28" s="93"/>
      <c r="J28" s="44"/>
      <c r="K28" s="4" t="str">
        <f t="shared" si="2"/>
        <v/>
      </c>
      <c r="L28" s="43"/>
      <c r="M28" s="4" t="str">
        <f t="shared" si="3"/>
        <v/>
      </c>
      <c r="N28" s="43"/>
      <c r="O28" s="46"/>
      <c r="P28" s="43"/>
      <c r="Q28" s="4" t="str">
        <f t="shared" si="4"/>
        <v/>
      </c>
      <c r="R28" s="43"/>
      <c r="S28" s="4" t="str">
        <f t="shared" si="5"/>
        <v/>
      </c>
      <c r="T28" s="43"/>
      <c r="U28" s="45"/>
      <c r="V28" s="44"/>
      <c r="W28" s="4" t="str">
        <f t="shared" si="6"/>
        <v/>
      </c>
      <c r="X28" s="43"/>
      <c r="Y28" s="4" t="str">
        <f t="shared" si="7"/>
        <v/>
      </c>
      <c r="Z28" s="43"/>
      <c r="AA28" s="46"/>
      <c r="AB28" s="43"/>
      <c r="AC28" s="4" t="str">
        <f t="shared" si="8"/>
        <v/>
      </c>
      <c r="AD28" s="43">
        <v>3</v>
      </c>
      <c r="AE28" s="4">
        <f t="shared" si="9"/>
        <v>42</v>
      </c>
      <c r="AF28" s="43">
        <v>4</v>
      </c>
      <c r="AG28" s="45" t="s">
        <v>119</v>
      </c>
      <c r="AH28" s="44"/>
      <c r="AI28" s="4" t="str">
        <f t="shared" si="10"/>
        <v/>
      </c>
      <c r="AJ28" s="43"/>
      <c r="AK28" s="4" t="str">
        <f t="shared" si="11"/>
        <v/>
      </c>
      <c r="AL28" s="43"/>
      <c r="AM28" s="46"/>
      <c r="AN28" s="5" t="str">
        <f t="shared" si="12"/>
        <v/>
      </c>
      <c r="AO28" s="4" t="str">
        <f t="shared" si="13"/>
        <v/>
      </c>
      <c r="AP28" s="6">
        <f t="shared" si="14"/>
        <v>3</v>
      </c>
      <c r="AQ28" s="4">
        <f t="shared" si="15"/>
        <v>42</v>
      </c>
      <c r="AR28" s="6">
        <f t="shared" si="16"/>
        <v>4</v>
      </c>
      <c r="AS28" s="267">
        <f t="shared" si="17"/>
        <v>3</v>
      </c>
      <c r="AT28" s="236" t="s">
        <v>209</v>
      </c>
      <c r="AU28" s="314" t="s">
        <v>238</v>
      </c>
    </row>
    <row r="29" spans="1:47" s="357" customFormat="1" ht="15.75" customHeight="1" x14ac:dyDescent="0.25">
      <c r="A29" s="266" t="s">
        <v>302</v>
      </c>
      <c r="B29" s="40" t="s">
        <v>33</v>
      </c>
      <c r="C29" s="461" t="s">
        <v>120</v>
      </c>
      <c r="D29" s="92"/>
      <c r="E29" s="4" t="str">
        <f t="shared" si="0"/>
        <v/>
      </c>
      <c r="F29" s="92"/>
      <c r="G29" s="4" t="str">
        <f t="shared" si="1"/>
        <v/>
      </c>
      <c r="H29" s="92"/>
      <c r="I29" s="93"/>
      <c r="J29" s="44"/>
      <c r="K29" s="4" t="str">
        <f t="shared" si="2"/>
        <v/>
      </c>
      <c r="L29" s="43"/>
      <c r="M29" s="4" t="str">
        <f t="shared" si="3"/>
        <v/>
      </c>
      <c r="N29" s="43"/>
      <c r="O29" s="46"/>
      <c r="P29" s="43"/>
      <c r="Q29" s="4" t="str">
        <f t="shared" si="4"/>
        <v/>
      </c>
      <c r="R29" s="43"/>
      <c r="S29" s="4" t="str">
        <f t="shared" si="5"/>
        <v/>
      </c>
      <c r="T29" s="43"/>
      <c r="U29" s="45"/>
      <c r="V29" s="44"/>
      <c r="W29" s="4" t="str">
        <f t="shared" si="6"/>
        <v/>
      </c>
      <c r="X29" s="43"/>
      <c r="Y29" s="4" t="str">
        <f t="shared" si="7"/>
        <v/>
      </c>
      <c r="Z29" s="43"/>
      <c r="AA29" s="46"/>
      <c r="AB29" s="43"/>
      <c r="AC29" s="4" t="str">
        <f t="shared" si="8"/>
        <v/>
      </c>
      <c r="AD29" s="43"/>
      <c r="AE29" s="4" t="str">
        <f t="shared" si="9"/>
        <v/>
      </c>
      <c r="AF29" s="43"/>
      <c r="AG29" s="45"/>
      <c r="AH29" s="44"/>
      <c r="AI29" s="4" t="str">
        <f t="shared" si="10"/>
        <v/>
      </c>
      <c r="AJ29" s="43">
        <v>8</v>
      </c>
      <c r="AK29" s="4">
        <f t="shared" si="11"/>
        <v>112</v>
      </c>
      <c r="AL29" s="43">
        <v>8</v>
      </c>
      <c r="AM29" s="46" t="s">
        <v>119</v>
      </c>
      <c r="AN29" s="5" t="str">
        <f t="shared" si="12"/>
        <v/>
      </c>
      <c r="AO29" s="4" t="str">
        <f t="shared" si="13"/>
        <v/>
      </c>
      <c r="AP29" s="6">
        <f t="shared" si="14"/>
        <v>8</v>
      </c>
      <c r="AQ29" s="4">
        <f t="shared" si="15"/>
        <v>112</v>
      </c>
      <c r="AR29" s="6">
        <f t="shared" si="16"/>
        <v>8</v>
      </c>
      <c r="AS29" s="267">
        <f t="shared" si="17"/>
        <v>8</v>
      </c>
      <c r="AT29" s="236" t="s">
        <v>209</v>
      </c>
      <c r="AU29" s="314" t="s">
        <v>238</v>
      </c>
    </row>
    <row r="30" spans="1:47" s="357" customFormat="1" ht="15.75" customHeight="1" x14ac:dyDescent="0.25">
      <c r="A30" s="229" t="s">
        <v>166</v>
      </c>
      <c r="B30" s="40" t="s">
        <v>15</v>
      </c>
      <c r="C30" s="41" t="s">
        <v>20</v>
      </c>
      <c r="D30" s="92"/>
      <c r="E30" s="4" t="str">
        <f t="shared" si="0"/>
        <v/>
      </c>
      <c r="F30" s="92"/>
      <c r="G30" s="4" t="str">
        <f t="shared" si="1"/>
        <v/>
      </c>
      <c r="H30" s="92"/>
      <c r="I30" s="93"/>
      <c r="J30" s="44"/>
      <c r="K30" s="4" t="str">
        <f t="shared" si="2"/>
        <v/>
      </c>
      <c r="L30" s="43"/>
      <c r="M30" s="4">
        <v>120</v>
      </c>
      <c r="N30" s="43">
        <v>4</v>
      </c>
      <c r="O30" s="46" t="s">
        <v>134</v>
      </c>
      <c r="P30" s="43"/>
      <c r="Q30" s="4" t="str">
        <f t="shared" si="4"/>
        <v/>
      </c>
      <c r="R30" s="43"/>
      <c r="S30" s="4" t="str">
        <f t="shared" si="5"/>
        <v/>
      </c>
      <c r="T30" s="43"/>
      <c r="U30" s="45"/>
      <c r="V30" s="44"/>
      <c r="W30" s="4" t="str">
        <f t="shared" si="6"/>
        <v/>
      </c>
      <c r="X30" s="43"/>
      <c r="Y30" s="4" t="str">
        <f t="shared" si="7"/>
        <v/>
      </c>
      <c r="Z30" s="43"/>
      <c r="AA30" s="46"/>
      <c r="AB30" s="43"/>
      <c r="AC30" s="4" t="str">
        <f t="shared" si="8"/>
        <v/>
      </c>
      <c r="AD30" s="43"/>
      <c r="AE30" s="4" t="str">
        <f t="shared" si="9"/>
        <v/>
      </c>
      <c r="AF30" s="43"/>
      <c r="AG30" s="45"/>
      <c r="AH30" s="44"/>
      <c r="AI30" s="4" t="str">
        <f t="shared" si="10"/>
        <v/>
      </c>
      <c r="AJ30" s="43"/>
      <c r="AK30" s="4" t="str">
        <f t="shared" si="11"/>
        <v/>
      </c>
      <c r="AL30" s="43"/>
      <c r="AM30" s="46"/>
      <c r="AN30" s="5" t="str">
        <f t="shared" si="12"/>
        <v/>
      </c>
      <c r="AO30" s="4" t="str">
        <f t="shared" si="13"/>
        <v/>
      </c>
      <c r="AP30" s="6" t="str">
        <f t="shared" si="14"/>
        <v/>
      </c>
      <c r="AQ30" s="4" t="str">
        <f t="shared" si="15"/>
        <v/>
      </c>
      <c r="AR30" s="6">
        <f t="shared" si="16"/>
        <v>4</v>
      </c>
      <c r="AS30" s="267" t="str">
        <f t="shared" si="17"/>
        <v/>
      </c>
      <c r="AT30" s="236" t="s">
        <v>209</v>
      </c>
      <c r="AU30" s="314" t="s">
        <v>238</v>
      </c>
    </row>
    <row r="31" spans="1:47" s="357" customFormat="1" ht="15.75" customHeight="1" x14ac:dyDescent="0.25">
      <c r="A31" s="229" t="s">
        <v>167</v>
      </c>
      <c r="B31" s="40" t="s">
        <v>15</v>
      </c>
      <c r="C31" s="41" t="s">
        <v>21</v>
      </c>
      <c r="D31" s="92"/>
      <c r="E31" s="4" t="str">
        <f t="shared" si="0"/>
        <v/>
      </c>
      <c r="F31" s="92"/>
      <c r="G31" s="4" t="str">
        <f t="shared" si="1"/>
        <v/>
      </c>
      <c r="H31" s="92"/>
      <c r="I31" s="93"/>
      <c r="J31" s="44"/>
      <c r="K31" s="4" t="str">
        <f t="shared" si="2"/>
        <v/>
      </c>
      <c r="L31" s="43"/>
      <c r="M31" s="4" t="str">
        <f t="shared" si="3"/>
        <v/>
      </c>
      <c r="N31" s="43"/>
      <c r="O31" s="46"/>
      <c r="P31" s="43"/>
      <c r="Q31" s="4" t="str">
        <f t="shared" si="4"/>
        <v/>
      </c>
      <c r="R31" s="43"/>
      <c r="S31" s="4" t="str">
        <f t="shared" si="5"/>
        <v/>
      </c>
      <c r="T31" s="43"/>
      <c r="U31" s="45"/>
      <c r="V31" s="44"/>
      <c r="W31" s="4" t="str">
        <f t="shared" si="6"/>
        <v/>
      </c>
      <c r="X31" s="43"/>
      <c r="Y31" s="4">
        <v>120</v>
      </c>
      <c r="Z31" s="43">
        <v>4</v>
      </c>
      <c r="AA31" s="46" t="s">
        <v>134</v>
      </c>
      <c r="AB31" s="43"/>
      <c r="AC31" s="4" t="str">
        <f t="shared" si="8"/>
        <v/>
      </c>
      <c r="AD31" s="43"/>
      <c r="AE31" s="4" t="str">
        <f t="shared" si="9"/>
        <v/>
      </c>
      <c r="AF31" s="43"/>
      <c r="AG31" s="45"/>
      <c r="AH31" s="44"/>
      <c r="AI31" s="4" t="str">
        <f t="shared" si="10"/>
        <v/>
      </c>
      <c r="AJ31" s="43"/>
      <c r="AK31" s="4" t="str">
        <f t="shared" si="11"/>
        <v/>
      </c>
      <c r="AL31" s="43"/>
      <c r="AM31" s="46"/>
      <c r="AN31" s="5" t="str">
        <f t="shared" si="12"/>
        <v/>
      </c>
      <c r="AO31" s="4" t="str">
        <f t="shared" si="13"/>
        <v/>
      </c>
      <c r="AP31" s="6" t="str">
        <f t="shared" si="14"/>
        <v/>
      </c>
      <c r="AQ31" s="4" t="str">
        <f t="shared" si="15"/>
        <v/>
      </c>
      <c r="AR31" s="6">
        <f t="shared" si="16"/>
        <v>4</v>
      </c>
      <c r="AS31" s="267" t="str">
        <f t="shared" si="17"/>
        <v/>
      </c>
      <c r="AT31" s="236" t="s">
        <v>209</v>
      </c>
      <c r="AU31" s="314" t="s">
        <v>238</v>
      </c>
    </row>
    <row r="32" spans="1:47" s="86" customFormat="1" ht="15.75" customHeight="1" x14ac:dyDescent="0.25">
      <c r="A32" s="268"/>
      <c r="B32" s="40"/>
      <c r="C32" s="41"/>
      <c r="D32" s="92"/>
      <c r="E32" s="4" t="str">
        <f t="shared" si="0"/>
        <v/>
      </c>
      <c r="F32" s="92"/>
      <c r="G32" s="4" t="str">
        <f t="shared" si="1"/>
        <v/>
      </c>
      <c r="H32" s="92"/>
      <c r="I32" s="93"/>
      <c r="J32" s="44"/>
      <c r="K32" s="4" t="str">
        <f t="shared" si="2"/>
        <v/>
      </c>
      <c r="L32" s="43"/>
      <c r="M32" s="4" t="str">
        <f t="shared" si="3"/>
        <v/>
      </c>
      <c r="N32" s="43"/>
      <c r="O32" s="46"/>
      <c r="P32" s="43"/>
      <c r="Q32" s="4" t="str">
        <f t="shared" si="4"/>
        <v/>
      </c>
      <c r="R32" s="43"/>
      <c r="S32" s="4" t="str">
        <f t="shared" si="5"/>
        <v/>
      </c>
      <c r="T32" s="43"/>
      <c r="U32" s="45"/>
      <c r="V32" s="44"/>
      <c r="W32" s="4" t="str">
        <f t="shared" si="6"/>
        <v/>
      </c>
      <c r="X32" s="43"/>
      <c r="Y32" s="4" t="str">
        <f t="shared" si="7"/>
        <v/>
      </c>
      <c r="Z32" s="43"/>
      <c r="AA32" s="46"/>
      <c r="AB32" s="43"/>
      <c r="AC32" s="4" t="str">
        <f t="shared" si="8"/>
        <v/>
      </c>
      <c r="AD32" s="43"/>
      <c r="AE32" s="4" t="str">
        <f t="shared" si="9"/>
        <v/>
      </c>
      <c r="AF32" s="43"/>
      <c r="AG32" s="45"/>
      <c r="AH32" s="44"/>
      <c r="AI32" s="4" t="str">
        <f t="shared" si="10"/>
        <v/>
      </c>
      <c r="AJ32" s="43"/>
      <c r="AK32" s="4" t="str">
        <f t="shared" si="11"/>
        <v/>
      </c>
      <c r="AL32" s="43"/>
      <c r="AM32" s="46"/>
      <c r="AN32" s="5" t="str">
        <f t="shared" si="12"/>
        <v/>
      </c>
      <c r="AO32" s="4" t="str">
        <f t="shared" si="13"/>
        <v/>
      </c>
      <c r="AP32" s="6" t="str">
        <f t="shared" si="14"/>
        <v/>
      </c>
      <c r="AQ32" s="4" t="str">
        <f t="shared" si="15"/>
        <v/>
      </c>
      <c r="AR32" s="6" t="str">
        <f t="shared" si="16"/>
        <v/>
      </c>
      <c r="AS32" s="267" t="str">
        <f t="shared" si="17"/>
        <v/>
      </c>
      <c r="AT32" s="236"/>
      <c r="AU32" s="235"/>
    </row>
    <row r="33" spans="1:47" s="86" customFormat="1" ht="15.75" customHeight="1" x14ac:dyDescent="0.25">
      <c r="A33" s="268"/>
      <c r="B33" s="40"/>
      <c r="C33" s="41"/>
      <c r="D33" s="92"/>
      <c r="E33" s="4" t="str">
        <f t="shared" si="0"/>
        <v/>
      </c>
      <c r="F33" s="92"/>
      <c r="G33" s="4" t="str">
        <f t="shared" si="1"/>
        <v/>
      </c>
      <c r="H33" s="92"/>
      <c r="I33" s="93"/>
      <c r="J33" s="44"/>
      <c r="K33" s="4" t="str">
        <f t="shared" si="2"/>
        <v/>
      </c>
      <c r="L33" s="43"/>
      <c r="M33" s="4" t="str">
        <f t="shared" si="3"/>
        <v/>
      </c>
      <c r="N33" s="43"/>
      <c r="O33" s="46"/>
      <c r="P33" s="43"/>
      <c r="Q33" s="4" t="str">
        <f t="shared" si="4"/>
        <v/>
      </c>
      <c r="R33" s="43"/>
      <c r="S33" s="4" t="str">
        <f t="shared" si="5"/>
        <v/>
      </c>
      <c r="T33" s="43"/>
      <c r="U33" s="45"/>
      <c r="V33" s="44"/>
      <c r="W33" s="4" t="str">
        <f t="shared" si="6"/>
        <v/>
      </c>
      <c r="X33" s="43"/>
      <c r="Y33" s="4" t="str">
        <f t="shared" si="7"/>
        <v/>
      </c>
      <c r="Z33" s="43"/>
      <c r="AA33" s="46"/>
      <c r="AB33" s="43"/>
      <c r="AC33" s="4" t="str">
        <f t="shared" si="8"/>
        <v/>
      </c>
      <c r="AD33" s="43"/>
      <c r="AE33" s="4" t="str">
        <f t="shared" si="9"/>
        <v/>
      </c>
      <c r="AF33" s="43"/>
      <c r="AG33" s="45"/>
      <c r="AH33" s="44"/>
      <c r="AI33" s="4" t="str">
        <f t="shared" si="10"/>
        <v/>
      </c>
      <c r="AJ33" s="43"/>
      <c r="AK33" s="4" t="str">
        <f t="shared" si="11"/>
        <v/>
      </c>
      <c r="AL33" s="43"/>
      <c r="AM33" s="46"/>
      <c r="AN33" s="5" t="str">
        <f t="shared" si="12"/>
        <v/>
      </c>
      <c r="AO33" s="4" t="str">
        <f t="shared" si="13"/>
        <v/>
      </c>
      <c r="AP33" s="6" t="str">
        <f t="shared" si="14"/>
        <v/>
      </c>
      <c r="AQ33" s="4" t="str">
        <f t="shared" si="15"/>
        <v/>
      </c>
      <c r="AR33" s="6" t="str">
        <f t="shared" si="16"/>
        <v/>
      </c>
      <c r="AS33" s="267" t="str">
        <f t="shared" si="17"/>
        <v/>
      </c>
      <c r="AT33" s="236"/>
      <c r="AU33" s="235"/>
    </row>
    <row r="34" spans="1:47" s="49" customFormat="1" ht="15.75" customHeight="1" x14ac:dyDescent="0.25">
      <c r="A34" s="268"/>
      <c r="B34" s="40"/>
      <c r="C34" s="41"/>
      <c r="D34" s="92"/>
      <c r="E34" s="4" t="str">
        <f t="shared" si="0"/>
        <v/>
      </c>
      <c r="F34" s="92"/>
      <c r="G34" s="4" t="str">
        <f t="shared" si="1"/>
        <v/>
      </c>
      <c r="H34" s="92"/>
      <c r="I34" s="93"/>
      <c r="J34" s="44"/>
      <c r="K34" s="4" t="str">
        <f t="shared" si="2"/>
        <v/>
      </c>
      <c r="L34" s="43"/>
      <c r="M34" s="4" t="str">
        <f t="shared" si="3"/>
        <v/>
      </c>
      <c r="N34" s="43"/>
      <c r="O34" s="46"/>
      <c r="P34" s="43"/>
      <c r="Q34" s="4" t="str">
        <f t="shared" si="4"/>
        <v/>
      </c>
      <c r="R34" s="43"/>
      <c r="S34" s="4" t="str">
        <f t="shared" si="5"/>
        <v/>
      </c>
      <c r="T34" s="43"/>
      <c r="U34" s="45"/>
      <c r="V34" s="44"/>
      <c r="W34" s="4" t="str">
        <f t="shared" si="6"/>
        <v/>
      </c>
      <c r="X34" s="43"/>
      <c r="Y34" s="4" t="str">
        <f t="shared" si="7"/>
        <v/>
      </c>
      <c r="Z34" s="43"/>
      <c r="AA34" s="46"/>
      <c r="AB34" s="43"/>
      <c r="AC34" s="4" t="str">
        <f t="shared" si="8"/>
        <v/>
      </c>
      <c r="AD34" s="43"/>
      <c r="AE34" s="4" t="str">
        <f t="shared" si="9"/>
        <v/>
      </c>
      <c r="AF34" s="43"/>
      <c r="AG34" s="45"/>
      <c r="AH34" s="44"/>
      <c r="AI34" s="4" t="str">
        <f t="shared" si="10"/>
        <v/>
      </c>
      <c r="AJ34" s="43"/>
      <c r="AK34" s="4" t="str">
        <f t="shared" si="11"/>
        <v/>
      </c>
      <c r="AL34" s="43"/>
      <c r="AM34" s="46"/>
      <c r="AN34" s="5" t="str">
        <f t="shared" si="12"/>
        <v/>
      </c>
      <c r="AO34" s="4" t="str">
        <f t="shared" si="13"/>
        <v/>
      </c>
      <c r="AP34" s="6" t="str">
        <f t="shared" si="14"/>
        <v/>
      </c>
      <c r="AQ34" s="4" t="str">
        <f t="shared" si="15"/>
        <v/>
      </c>
      <c r="AR34" s="6" t="str">
        <f t="shared" si="16"/>
        <v/>
      </c>
      <c r="AS34" s="267" t="str">
        <f t="shared" si="17"/>
        <v/>
      </c>
      <c r="AT34" s="193"/>
      <c r="AU34" s="182"/>
    </row>
    <row r="35" spans="1:47" s="49" customFormat="1" ht="15.75" customHeight="1" x14ac:dyDescent="0.25">
      <c r="A35" s="268"/>
      <c r="B35" s="40"/>
      <c r="C35" s="41"/>
      <c r="D35" s="92"/>
      <c r="E35" s="4" t="str">
        <f t="shared" si="0"/>
        <v/>
      </c>
      <c r="F35" s="92"/>
      <c r="G35" s="4" t="str">
        <f t="shared" si="1"/>
        <v/>
      </c>
      <c r="H35" s="92"/>
      <c r="I35" s="93"/>
      <c r="J35" s="44"/>
      <c r="K35" s="4" t="str">
        <f t="shared" si="2"/>
        <v/>
      </c>
      <c r="L35" s="43"/>
      <c r="M35" s="4" t="str">
        <f t="shared" si="3"/>
        <v/>
      </c>
      <c r="N35" s="43"/>
      <c r="O35" s="46"/>
      <c r="P35" s="43"/>
      <c r="Q35" s="4" t="str">
        <f t="shared" si="4"/>
        <v/>
      </c>
      <c r="R35" s="43"/>
      <c r="S35" s="4" t="str">
        <f t="shared" si="5"/>
        <v/>
      </c>
      <c r="T35" s="43"/>
      <c r="U35" s="45"/>
      <c r="V35" s="44"/>
      <c r="W35" s="4" t="str">
        <f t="shared" si="6"/>
        <v/>
      </c>
      <c r="X35" s="43"/>
      <c r="Y35" s="4" t="str">
        <f t="shared" si="7"/>
        <v/>
      </c>
      <c r="Z35" s="43"/>
      <c r="AA35" s="46"/>
      <c r="AB35" s="43"/>
      <c r="AC35" s="4" t="str">
        <f t="shared" si="8"/>
        <v/>
      </c>
      <c r="AD35" s="43"/>
      <c r="AE35" s="4" t="str">
        <f t="shared" si="9"/>
        <v/>
      </c>
      <c r="AF35" s="43"/>
      <c r="AG35" s="45"/>
      <c r="AH35" s="44"/>
      <c r="AI35" s="4" t="str">
        <f t="shared" si="10"/>
        <v/>
      </c>
      <c r="AJ35" s="43"/>
      <c r="AK35" s="4" t="str">
        <f t="shared" si="11"/>
        <v/>
      </c>
      <c r="AL35" s="43"/>
      <c r="AM35" s="46"/>
      <c r="AN35" s="5" t="str">
        <f t="shared" si="12"/>
        <v/>
      </c>
      <c r="AO35" s="4" t="str">
        <f t="shared" si="13"/>
        <v/>
      </c>
      <c r="AP35" s="6" t="str">
        <f t="shared" si="14"/>
        <v/>
      </c>
      <c r="AQ35" s="4" t="str">
        <f t="shared" si="15"/>
        <v/>
      </c>
      <c r="AR35" s="6" t="str">
        <f t="shared" si="16"/>
        <v/>
      </c>
      <c r="AS35" s="267" t="str">
        <f t="shared" si="17"/>
        <v/>
      </c>
      <c r="AT35" s="193"/>
      <c r="AU35" s="182"/>
    </row>
    <row r="36" spans="1:47" s="1" customFormat="1" ht="15.75" customHeight="1" x14ac:dyDescent="0.25">
      <c r="A36" s="268"/>
      <c r="B36" s="40"/>
      <c r="C36" s="41"/>
      <c r="D36" s="92"/>
      <c r="E36" s="4" t="str">
        <f t="shared" si="0"/>
        <v/>
      </c>
      <c r="F36" s="92"/>
      <c r="G36" s="4" t="str">
        <f t="shared" si="1"/>
        <v/>
      </c>
      <c r="H36" s="92"/>
      <c r="I36" s="93"/>
      <c r="J36" s="44"/>
      <c r="K36" s="4" t="str">
        <f t="shared" si="2"/>
        <v/>
      </c>
      <c r="L36" s="43"/>
      <c r="M36" s="4" t="str">
        <f t="shared" si="3"/>
        <v/>
      </c>
      <c r="N36" s="43"/>
      <c r="O36" s="46"/>
      <c r="P36" s="43"/>
      <c r="Q36" s="4" t="str">
        <f t="shared" si="4"/>
        <v/>
      </c>
      <c r="R36" s="43"/>
      <c r="S36" s="4" t="str">
        <f t="shared" si="5"/>
        <v/>
      </c>
      <c r="T36" s="43"/>
      <c r="U36" s="45"/>
      <c r="V36" s="44"/>
      <c r="W36" s="4" t="str">
        <f t="shared" si="6"/>
        <v/>
      </c>
      <c r="X36" s="43"/>
      <c r="Y36" s="4" t="str">
        <f t="shared" si="7"/>
        <v/>
      </c>
      <c r="Z36" s="43"/>
      <c r="AA36" s="46"/>
      <c r="AB36" s="43"/>
      <c r="AC36" s="4" t="str">
        <f t="shared" si="8"/>
        <v/>
      </c>
      <c r="AD36" s="43"/>
      <c r="AE36" s="4" t="str">
        <f t="shared" si="9"/>
        <v/>
      </c>
      <c r="AF36" s="43"/>
      <c r="AG36" s="45"/>
      <c r="AH36" s="44"/>
      <c r="AI36" s="4" t="str">
        <f t="shared" si="10"/>
        <v/>
      </c>
      <c r="AJ36" s="43"/>
      <c r="AK36" s="4" t="str">
        <f t="shared" si="11"/>
        <v/>
      </c>
      <c r="AL36" s="43"/>
      <c r="AM36" s="46"/>
      <c r="AN36" s="5" t="str">
        <f t="shared" si="12"/>
        <v/>
      </c>
      <c r="AO36" s="4" t="str">
        <f t="shared" si="13"/>
        <v/>
      </c>
      <c r="AP36" s="6" t="str">
        <f t="shared" si="14"/>
        <v/>
      </c>
      <c r="AQ36" s="4" t="str">
        <f t="shared" si="15"/>
        <v/>
      </c>
      <c r="AR36" s="6" t="str">
        <f t="shared" si="16"/>
        <v/>
      </c>
      <c r="AS36" s="267" t="str">
        <f t="shared" si="17"/>
        <v/>
      </c>
      <c r="AT36" s="193"/>
      <c r="AU36" s="182"/>
    </row>
    <row r="37" spans="1:47" s="1" customFormat="1" ht="15.75" customHeight="1" x14ac:dyDescent="0.25">
      <c r="A37" s="268"/>
      <c r="B37" s="40"/>
      <c r="C37" s="41"/>
      <c r="D37" s="92"/>
      <c r="E37" s="4" t="str">
        <f t="shared" si="0"/>
        <v/>
      </c>
      <c r="F37" s="92"/>
      <c r="G37" s="4" t="str">
        <f t="shared" si="1"/>
        <v/>
      </c>
      <c r="H37" s="92"/>
      <c r="I37" s="93"/>
      <c r="J37" s="44"/>
      <c r="K37" s="4" t="str">
        <f t="shared" si="2"/>
        <v/>
      </c>
      <c r="L37" s="43"/>
      <c r="M37" s="4" t="str">
        <f t="shared" si="3"/>
        <v/>
      </c>
      <c r="N37" s="43"/>
      <c r="O37" s="46"/>
      <c r="P37" s="43"/>
      <c r="Q37" s="4" t="str">
        <f t="shared" si="4"/>
        <v/>
      </c>
      <c r="R37" s="43"/>
      <c r="S37" s="4" t="str">
        <f t="shared" si="5"/>
        <v/>
      </c>
      <c r="T37" s="43"/>
      <c r="U37" s="45"/>
      <c r="V37" s="44"/>
      <c r="W37" s="4" t="str">
        <f t="shared" si="6"/>
        <v/>
      </c>
      <c r="X37" s="43"/>
      <c r="Y37" s="4" t="str">
        <f t="shared" si="7"/>
        <v/>
      </c>
      <c r="Z37" s="43"/>
      <c r="AA37" s="46"/>
      <c r="AB37" s="43"/>
      <c r="AC37" s="4" t="str">
        <f t="shared" si="8"/>
        <v/>
      </c>
      <c r="AD37" s="43"/>
      <c r="AE37" s="4" t="str">
        <f t="shared" si="9"/>
        <v/>
      </c>
      <c r="AF37" s="43"/>
      <c r="AG37" s="45"/>
      <c r="AH37" s="44"/>
      <c r="AI37" s="4" t="str">
        <f t="shared" si="10"/>
        <v/>
      </c>
      <c r="AJ37" s="43"/>
      <c r="AK37" s="4" t="str">
        <f t="shared" si="11"/>
        <v/>
      </c>
      <c r="AL37" s="43"/>
      <c r="AM37" s="46"/>
      <c r="AN37" s="5" t="str">
        <f t="shared" si="12"/>
        <v/>
      </c>
      <c r="AO37" s="4" t="str">
        <f t="shared" si="13"/>
        <v/>
      </c>
      <c r="AP37" s="6" t="str">
        <f t="shared" si="14"/>
        <v/>
      </c>
      <c r="AQ37" s="4" t="str">
        <f t="shared" si="15"/>
        <v/>
      </c>
      <c r="AR37" s="6" t="str">
        <f t="shared" si="16"/>
        <v/>
      </c>
      <c r="AS37" s="267" t="str">
        <f t="shared" si="17"/>
        <v/>
      </c>
      <c r="AT37" s="193"/>
      <c r="AU37" s="182"/>
    </row>
    <row r="38" spans="1:47" ht="15.75" customHeight="1" x14ac:dyDescent="0.25">
      <c r="A38" s="268"/>
      <c r="B38" s="40"/>
      <c r="C38" s="41"/>
      <c r="D38" s="92"/>
      <c r="E38" s="4" t="str">
        <f t="shared" si="0"/>
        <v/>
      </c>
      <c r="F38" s="92"/>
      <c r="G38" s="4" t="str">
        <f t="shared" si="1"/>
        <v/>
      </c>
      <c r="H38" s="92"/>
      <c r="I38" s="93"/>
      <c r="J38" s="44"/>
      <c r="K38" s="4" t="str">
        <f t="shared" si="2"/>
        <v/>
      </c>
      <c r="L38" s="43"/>
      <c r="M38" s="4" t="str">
        <f t="shared" si="3"/>
        <v/>
      </c>
      <c r="N38" s="43"/>
      <c r="O38" s="46"/>
      <c r="P38" s="43"/>
      <c r="Q38" s="4" t="str">
        <f t="shared" si="4"/>
        <v/>
      </c>
      <c r="R38" s="43"/>
      <c r="S38" s="4" t="str">
        <f t="shared" si="5"/>
        <v/>
      </c>
      <c r="T38" s="43"/>
      <c r="U38" s="45"/>
      <c r="V38" s="44"/>
      <c r="W38" s="4" t="str">
        <f t="shared" si="6"/>
        <v/>
      </c>
      <c r="X38" s="43"/>
      <c r="Y38" s="4" t="str">
        <f t="shared" si="7"/>
        <v/>
      </c>
      <c r="Z38" s="43"/>
      <c r="AA38" s="46"/>
      <c r="AB38" s="43"/>
      <c r="AC38" s="4" t="str">
        <f t="shared" si="8"/>
        <v/>
      </c>
      <c r="AD38" s="43"/>
      <c r="AE38" s="4" t="str">
        <f t="shared" si="9"/>
        <v/>
      </c>
      <c r="AF38" s="43"/>
      <c r="AG38" s="45"/>
      <c r="AH38" s="44"/>
      <c r="AI38" s="4" t="str">
        <f t="shared" si="10"/>
        <v/>
      </c>
      <c r="AJ38" s="43"/>
      <c r="AK38" s="4" t="str">
        <f t="shared" si="11"/>
        <v/>
      </c>
      <c r="AL38" s="43"/>
      <c r="AM38" s="46"/>
      <c r="AN38" s="5" t="str">
        <f t="shared" si="12"/>
        <v/>
      </c>
      <c r="AO38" s="4" t="str">
        <f t="shared" si="13"/>
        <v/>
      </c>
      <c r="AP38" s="6" t="str">
        <f t="shared" si="14"/>
        <v/>
      </c>
      <c r="AQ38" s="4" t="str">
        <f t="shared" si="15"/>
        <v/>
      </c>
      <c r="AR38" s="6" t="str">
        <f t="shared" si="16"/>
        <v/>
      </c>
      <c r="AS38" s="267" t="str">
        <f t="shared" si="17"/>
        <v/>
      </c>
      <c r="AT38" s="193"/>
      <c r="AU38" s="182"/>
    </row>
    <row r="39" spans="1:47" s="109" customFormat="1" ht="15.75" customHeight="1" thickBot="1" x14ac:dyDescent="0.35">
      <c r="A39" s="269"/>
      <c r="B39" s="8"/>
      <c r="C39" s="166" t="s">
        <v>272</v>
      </c>
      <c r="D39" s="120">
        <f>SUM(D12:D38)</f>
        <v>0</v>
      </c>
      <c r="E39" s="120">
        <f>SUM(E12:E38)</f>
        <v>0</v>
      </c>
      <c r="F39" s="120">
        <f>SUM(F12:F38)</f>
        <v>0</v>
      </c>
      <c r="G39" s="120">
        <f>SUM(G12:G38)</f>
        <v>0</v>
      </c>
      <c r="H39" s="120">
        <f>SUM(H12:H38)</f>
        <v>0</v>
      </c>
      <c r="I39" s="190" t="s">
        <v>17</v>
      </c>
      <c r="J39" s="120">
        <f>SUM(J12:J38)</f>
        <v>0</v>
      </c>
      <c r="K39" s="120">
        <f>SUM(K12:K38)</f>
        <v>0</v>
      </c>
      <c r="L39" s="120">
        <f>SUM(L12:L38)</f>
        <v>0</v>
      </c>
      <c r="M39" s="120">
        <f>SUM(M12:M38)</f>
        <v>120</v>
      </c>
      <c r="N39" s="120">
        <f>SUM(N12:N38)</f>
        <v>4</v>
      </c>
      <c r="O39" s="190" t="s">
        <v>17</v>
      </c>
      <c r="P39" s="120">
        <f>SUM(P12:P38)</f>
        <v>2</v>
      </c>
      <c r="Q39" s="120">
        <f>SUM(Q12:Q38)</f>
        <v>28</v>
      </c>
      <c r="R39" s="120">
        <f>SUM(R12:R38)</f>
        <v>2</v>
      </c>
      <c r="S39" s="120">
        <f>SUM(S12:S38)</f>
        <v>28</v>
      </c>
      <c r="T39" s="120">
        <f>SUM(T12:T38)</f>
        <v>4</v>
      </c>
      <c r="U39" s="190" t="s">
        <v>17</v>
      </c>
      <c r="V39" s="120">
        <f>SUM(V12:V38)</f>
        <v>10</v>
      </c>
      <c r="W39" s="120">
        <f>SUM(W12:W38)</f>
        <v>140</v>
      </c>
      <c r="X39" s="120">
        <f>SUM(X12:X38)</f>
        <v>6</v>
      </c>
      <c r="Y39" s="120">
        <f>SUM(Y12:Y38)</f>
        <v>204</v>
      </c>
      <c r="Z39" s="120">
        <f>SUM(Z12:Z38)</f>
        <v>23</v>
      </c>
      <c r="AA39" s="190" t="s">
        <v>17</v>
      </c>
      <c r="AB39" s="120">
        <f>SUM(AB12:AB38)</f>
        <v>12</v>
      </c>
      <c r="AC39" s="120">
        <f>SUM(AC12:AC38)</f>
        <v>168</v>
      </c>
      <c r="AD39" s="120">
        <f>SUM(AD12:AD38)</f>
        <v>14</v>
      </c>
      <c r="AE39" s="120">
        <f>SUM(AE12:AE38)</f>
        <v>196</v>
      </c>
      <c r="AF39" s="120">
        <f>SUM(AF12:AF38)</f>
        <v>27</v>
      </c>
      <c r="AG39" s="190" t="s">
        <v>17</v>
      </c>
      <c r="AH39" s="120">
        <f>SUM(AH12:AH38)</f>
        <v>5</v>
      </c>
      <c r="AI39" s="120">
        <f>SUM(AI12:AI38)</f>
        <v>70</v>
      </c>
      <c r="AJ39" s="120">
        <f>SUM(AJ12:AJ38)</f>
        <v>15</v>
      </c>
      <c r="AK39" s="120">
        <f>SUM(AK12:AK38)</f>
        <v>210</v>
      </c>
      <c r="AL39" s="120">
        <f>SUM(AL12:AL38)</f>
        <v>20</v>
      </c>
      <c r="AM39" s="190" t="s">
        <v>17</v>
      </c>
      <c r="AN39" s="120">
        <f t="shared" ref="AN39:AS39" si="30">SUM(AN12:AN38)</f>
        <v>29</v>
      </c>
      <c r="AO39" s="120">
        <f t="shared" si="30"/>
        <v>406</v>
      </c>
      <c r="AP39" s="120">
        <f t="shared" si="30"/>
        <v>37</v>
      </c>
      <c r="AQ39" s="120">
        <f t="shared" si="30"/>
        <v>518</v>
      </c>
      <c r="AR39" s="120">
        <f t="shared" si="30"/>
        <v>78</v>
      </c>
      <c r="AS39" s="270">
        <f t="shared" si="30"/>
        <v>66</v>
      </c>
    </row>
    <row r="40" spans="1:47" s="109" customFormat="1" ht="15.75" customHeight="1" thickBot="1" x14ac:dyDescent="0.35">
      <c r="A40" s="164"/>
      <c r="B40" s="165"/>
      <c r="C40" s="107" t="s">
        <v>41</v>
      </c>
      <c r="D40" s="108">
        <f>D10+D39</f>
        <v>11</v>
      </c>
      <c r="E40" s="108">
        <f>E10+E39</f>
        <v>236</v>
      </c>
      <c r="F40" s="108">
        <f>F10+F39</f>
        <v>13</v>
      </c>
      <c r="G40" s="108">
        <f>G10+G39</f>
        <v>424</v>
      </c>
      <c r="H40" s="108">
        <f>H10+H39</f>
        <v>38</v>
      </c>
      <c r="I40" s="191" t="s">
        <v>17</v>
      </c>
      <c r="J40" s="108">
        <f>J10+J39</f>
        <v>10</v>
      </c>
      <c r="K40" s="108">
        <f>K10+K39</f>
        <v>140</v>
      </c>
      <c r="L40" s="108">
        <f>L10+L39</f>
        <v>15</v>
      </c>
      <c r="M40" s="108">
        <f>M10+M39</f>
        <v>340</v>
      </c>
      <c r="N40" s="108">
        <f>N10+N39</f>
        <v>30</v>
      </c>
      <c r="O40" s="191" t="s">
        <v>17</v>
      </c>
      <c r="P40" s="108">
        <f>P10+P39</f>
        <v>12</v>
      </c>
      <c r="Q40" s="108">
        <f>Q10+Q39</f>
        <v>168</v>
      </c>
      <c r="R40" s="108">
        <f>R10+R39</f>
        <v>18</v>
      </c>
      <c r="S40" s="108">
        <f>S10+S39</f>
        <v>258</v>
      </c>
      <c r="T40" s="108">
        <f>T10+T39</f>
        <v>30</v>
      </c>
      <c r="U40" s="191" t="s">
        <v>17</v>
      </c>
      <c r="V40" s="108">
        <f>V10+V39</f>
        <v>13</v>
      </c>
      <c r="W40" s="108">
        <f>W10+W39</f>
        <v>182</v>
      </c>
      <c r="X40" s="108">
        <f>X10+X39</f>
        <v>13</v>
      </c>
      <c r="Y40" s="108">
        <f>Y10+Y39</f>
        <v>308</v>
      </c>
      <c r="Z40" s="108">
        <f>Z10+Z39</f>
        <v>30</v>
      </c>
      <c r="AA40" s="191" t="s">
        <v>17</v>
      </c>
      <c r="AB40" s="108">
        <f>AB10+AB39</f>
        <v>13</v>
      </c>
      <c r="AC40" s="108">
        <f>AC10+AC39</f>
        <v>182</v>
      </c>
      <c r="AD40" s="108">
        <f>AD10+AD39</f>
        <v>17</v>
      </c>
      <c r="AE40" s="108">
        <f>AE10+AE39</f>
        <v>244</v>
      </c>
      <c r="AF40" s="108">
        <f>AF10+AF39</f>
        <v>30</v>
      </c>
      <c r="AG40" s="191" t="s">
        <v>17</v>
      </c>
      <c r="AH40" s="108">
        <f>AH10+AH39</f>
        <v>7</v>
      </c>
      <c r="AI40" s="108">
        <f>AI10+AI39</f>
        <v>98</v>
      </c>
      <c r="AJ40" s="108">
        <f>AJ10+AJ39</f>
        <v>23</v>
      </c>
      <c r="AK40" s="108">
        <f>AK10+AK39</f>
        <v>328</v>
      </c>
      <c r="AL40" s="108">
        <f>AL10+AL39</f>
        <v>30</v>
      </c>
      <c r="AM40" s="191" t="s">
        <v>17</v>
      </c>
      <c r="AN40" s="121">
        <f t="shared" ref="AN40:AS40" si="31">AN10+AN39</f>
        <v>66</v>
      </c>
      <c r="AO40" s="121">
        <f t="shared" si="31"/>
        <v>924</v>
      </c>
      <c r="AP40" s="121">
        <f t="shared" si="31"/>
        <v>87</v>
      </c>
      <c r="AQ40" s="121">
        <f t="shared" si="31"/>
        <v>1386</v>
      </c>
      <c r="AR40" s="121">
        <f t="shared" si="31"/>
        <v>180</v>
      </c>
      <c r="AS40" s="271">
        <f t="shared" si="31"/>
        <v>165</v>
      </c>
    </row>
    <row r="41" spans="1:47" ht="18.75" customHeight="1" x14ac:dyDescent="0.3">
      <c r="A41" s="122"/>
      <c r="B41" s="123"/>
      <c r="C41" s="124" t="s">
        <v>16</v>
      </c>
      <c r="D41" s="531"/>
      <c r="E41" s="532"/>
      <c r="F41" s="532"/>
      <c r="G41" s="532"/>
      <c r="H41" s="532"/>
      <c r="I41" s="532"/>
      <c r="J41" s="532"/>
      <c r="K41" s="532"/>
      <c r="L41" s="532"/>
      <c r="M41" s="532"/>
      <c r="N41" s="532"/>
      <c r="O41" s="532"/>
      <c r="P41" s="532"/>
      <c r="Q41" s="532"/>
      <c r="R41" s="532"/>
      <c r="S41" s="532"/>
      <c r="T41" s="532"/>
      <c r="U41" s="532"/>
      <c r="V41" s="532"/>
      <c r="W41" s="532"/>
      <c r="X41" s="532"/>
      <c r="Y41" s="532"/>
      <c r="Z41" s="532"/>
      <c r="AA41" s="532"/>
      <c r="AB41" s="531"/>
      <c r="AC41" s="532"/>
      <c r="AD41" s="532"/>
      <c r="AE41" s="532"/>
      <c r="AF41" s="532"/>
      <c r="AG41" s="532"/>
      <c r="AH41" s="532"/>
      <c r="AI41" s="532"/>
      <c r="AJ41" s="532"/>
      <c r="AK41" s="532"/>
      <c r="AL41" s="532"/>
      <c r="AM41" s="532"/>
      <c r="AN41" s="533"/>
      <c r="AO41" s="534"/>
      <c r="AP41" s="534"/>
      <c r="AQ41" s="534"/>
      <c r="AR41" s="534"/>
      <c r="AS41" s="535"/>
      <c r="AT41" s="262"/>
      <c r="AU41" s="183"/>
    </row>
    <row r="42" spans="1:47" s="86" customFormat="1" ht="15.75" customHeight="1" x14ac:dyDescent="0.25">
      <c r="A42" s="229" t="s">
        <v>168</v>
      </c>
      <c r="B42" s="42" t="s">
        <v>15</v>
      </c>
      <c r="C42" s="228" t="s">
        <v>102</v>
      </c>
      <c r="D42" s="92"/>
      <c r="E42" s="4" t="str">
        <f t="shared" ref="E42:E44" si="32">IF(D42*14=0,"",D42*14)</f>
        <v/>
      </c>
      <c r="F42" s="92"/>
      <c r="G42" s="4" t="str">
        <f t="shared" ref="G42:G44" si="33">IF(F42*14=0,"",F42*14)</f>
        <v/>
      </c>
      <c r="H42" s="92"/>
      <c r="I42" s="93"/>
      <c r="J42" s="44"/>
      <c r="K42" s="4" t="str">
        <f t="shared" ref="K42:K44" si="34">IF(J42*14=0,"",J42*14)</f>
        <v/>
      </c>
      <c r="L42" s="43"/>
      <c r="M42" s="4" t="str">
        <f t="shared" ref="M42:M44" si="35">IF(L42*14=0,"",L42*14)</f>
        <v/>
      </c>
      <c r="N42" s="43"/>
      <c r="O42" s="46"/>
      <c r="P42" s="43"/>
      <c r="Q42" s="4" t="str">
        <f t="shared" ref="Q42:Q44" si="36">IF(P42*14=0,"",P42*14)</f>
        <v/>
      </c>
      <c r="R42" s="43"/>
      <c r="S42" s="4" t="str">
        <f t="shared" ref="S42:S44" si="37">IF(R42*14=0,"",R42*14)</f>
        <v/>
      </c>
      <c r="T42" s="43"/>
      <c r="U42" s="45"/>
      <c r="V42" s="44"/>
      <c r="W42" s="4" t="str">
        <f t="shared" ref="W42:W44" si="38">IF(V42*14=0,"",V42*14)</f>
        <v/>
      </c>
      <c r="X42" s="43"/>
      <c r="Y42" s="4" t="str">
        <f t="shared" ref="Y42:Y44" si="39">IF(X42*14=0,"",X42*14)</f>
        <v/>
      </c>
      <c r="Z42" s="43"/>
      <c r="AA42" s="46"/>
      <c r="AB42" s="43"/>
      <c r="AC42" s="4" t="str">
        <f t="shared" ref="AC42:AC44" si="40">IF(AB42*14=0,"",AB42*14)</f>
        <v/>
      </c>
      <c r="AD42" s="43"/>
      <c r="AE42" s="4" t="str">
        <f t="shared" ref="AE42:AE44" si="41">IF(AD42*14=0,"",AD42*14)</f>
        <v/>
      </c>
      <c r="AF42" s="43"/>
      <c r="AG42" s="45"/>
      <c r="AH42" s="44"/>
      <c r="AI42" s="4" t="str">
        <f t="shared" ref="AI42:AI44" si="42">IF(AH42*14=0,"",AH42*14)</f>
        <v/>
      </c>
      <c r="AJ42" s="43"/>
      <c r="AK42" s="4" t="str">
        <f t="shared" ref="AK42:AK44" si="43">IF(AJ42*14=0,"",AJ42*14)</f>
        <v/>
      </c>
      <c r="AL42" s="43"/>
      <c r="AM42" s="46"/>
      <c r="AN42" s="5" t="str">
        <f>IF(D42+J42+P42+V42+AB42+AH42=0,"",D42+J42+P42+V42+AB42+AH42)</f>
        <v/>
      </c>
      <c r="AO42" s="4" t="str">
        <f>IF((D42+J42+P42+V42+AB42+AH42)*14=0,"",(D42+J42+P42+V42+AB42+AH42)*14)</f>
        <v/>
      </c>
      <c r="AP42" s="6" t="str">
        <f>IF(F42+L42+R42+X42+AD42+AJ42=0,"",F42+L42+R42+X42+AD42+AJ42)</f>
        <v/>
      </c>
      <c r="AQ42" s="4" t="str">
        <f>IF((L42+F42+R42+X42+AD42+AJ42)*14=0,"",(L42+F42+R42+X42+AD42+AJ42)*14)</f>
        <v/>
      </c>
      <c r="AR42" s="48" t="s">
        <v>17</v>
      </c>
      <c r="AS42" s="267" t="str">
        <f>IF(D42+F42+L42+J42+P42+R42+V42+X42+AB42+AD42+AH42+AJ42=0,"",D42+F42+L42+J42+P42+R42+V42+X42+AB42+AD42+AH42+AJ42)</f>
        <v/>
      </c>
      <c r="AT42" s="355" t="s">
        <v>209</v>
      </c>
      <c r="AU42" s="258" t="s">
        <v>238</v>
      </c>
    </row>
    <row r="43" spans="1:47" s="86" customFormat="1" ht="15.75" customHeight="1" x14ac:dyDescent="0.25">
      <c r="A43" s="230" t="s">
        <v>169</v>
      </c>
      <c r="B43" s="42" t="s">
        <v>15</v>
      </c>
      <c r="C43" s="228" t="s">
        <v>103</v>
      </c>
      <c r="D43" s="92"/>
      <c r="E43" s="4" t="str">
        <f t="shared" si="32"/>
        <v/>
      </c>
      <c r="F43" s="92"/>
      <c r="G43" s="4" t="str">
        <f t="shared" si="33"/>
        <v/>
      </c>
      <c r="H43" s="92"/>
      <c r="I43" s="93"/>
      <c r="J43" s="44"/>
      <c r="K43" s="4" t="str">
        <f t="shared" si="34"/>
        <v/>
      </c>
      <c r="L43" s="43"/>
      <c r="M43" s="4" t="str">
        <f t="shared" si="35"/>
        <v/>
      </c>
      <c r="N43" s="43"/>
      <c r="O43" s="46"/>
      <c r="P43" s="43"/>
      <c r="Q43" s="4" t="str">
        <f t="shared" si="36"/>
        <v/>
      </c>
      <c r="R43" s="43"/>
      <c r="S43" s="4" t="str">
        <f t="shared" si="37"/>
        <v/>
      </c>
      <c r="T43" s="43"/>
      <c r="U43" s="45"/>
      <c r="V43" s="44"/>
      <c r="W43" s="4" t="str">
        <f t="shared" si="38"/>
        <v/>
      </c>
      <c r="X43" s="43"/>
      <c r="Y43" s="4" t="str">
        <f t="shared" si="39"/>
        <v/>
      </c>
      <c r="Z43" s="43"/>
      <c r="AA43" s="46"/>
      <c r="AB43" s="43"/>
      <c r="AC43" s="4" t="str">
        <f t="shared" si="40"/>
        <v/>
      </c>
      <c r="AD43" s="43"/>
      <c r="AE43" s="4" t="str">
        <f t="shared" si="41"/>
        <v/>
      </c>
      <c r="AF43" s="43"/>
      <c r="AG43" s="45"/>
      <c r="AH43" s="44"/>
      <c r="AI43" s="4" t="str">
        <f t="shared" si="42"/>
        <v/>
      </c>
      <c r="AJ43" s="43"/>
      <c r="AK43" s="4" t="str">
        <f t="shared" si="43"/>
        <v/>
      </c>
      <c r="AL43" s="43"/>
      <c r="AM43" s="46"/>
      <c r="AN43" s="5" t="str">
        <f>IF(D43+J43+P43+V43+AB43+AH43=0,"",D43+J43+P43+V43+AB43+AH43)</f>
        <v/>
      </c>
      <c r="AO43" s="4" t="str">
        <f>IF((D43+J43+P43+V43+AB43+AH43)*14=0,"",(D43+J43+P43+V43+AB43+AH43)*14)</f>
        <v/>
      </c>
      <c r="AP43" s="6" t="str">
        <f>IF(F43+L43+R43+X43+AD43+AJ43=0,"",F43+L43+R43+X43+AD43+AJ43)</f>
        <v/>
      </c>
      <c r="AQ43" s="4" t="str">
        <f>IF((L43+F43+R43+X43+AD43+AJ43)*14=0,"",(L43+F43+R43+X43+AD43+AJ43)*14)</f>
        <v/>
      </c>
      <c r="AR43" s="48" t="s">
        <v>17</v>
      </c>
      <c r="AS43" s="267" t="str">
        <f>IF(D43+F43+L43+J43+P43+R43+V43+X43+AB43+AD43+AH43+AJ43=0,"",D43+F43+L43+J43+P43+R43+V43+X43+AB43+AD43+AH43+AJ43)</f>
        <v/>
      </c>
      <c r="AT43" s="355" t="s">
        <v>209</v>
      </c>
      <c r="AU43" s="258" t="s">
        <v>238</v>
      </c>
    </row>
    <row r="44" spans="1:47" s="86" customFormat="1" ht="15.75" customHeight="1" thickBot="1" x14ac:dyDescent="0.3">
      <c r="A44" s="87"/>
      <c r="B44" s="42" t="s">
        <v>15</v>
      </c>
      <c r="C44" s="227"/>
      <c r="D44" s="92"/>
      <c r="E44" s="4" t="str">
        <f t="shared" si="32"/>
        <v/>
      </c>
      <c r="F44" s="92"/>
      <c r="G44" s="4" t="str">
        <f t="shared" si="33"/>
        <v/>
      </c>
      <c r="H44" s="92"/>
      <c r="I44" s="93"/>
      <c r="J44" s="44"/>
      <c r="K44" s="4" t="str">
        <f t="shared" si="34"/>
        <v/>
      </c>
      <c r="L44" s="43"/>
      <c r="M44" s="4" t="str">
        <f t="shared" si="35"/>
        <v/>
      </c>
      <c r="N44" s="43"/>
      <c r="O44" s="46"/>
      <c r="P44" s="43"/>
      <c r="Q44" s="4" t="str">
        <f t="shared" si="36"/>
        <v/>
      </c>
      <c r="R44" s="43"/>
      <c r="S44" s="4" t="str">
        <f t="shared" si="37"/>
        <v/>
      </c>
      <c r="T44" s="43"/>
      <c r="U44" s="45"/>
      <c r="V44" s="44"/>
      <c r="W44" s="4" t="str">
        <f t="shared" si="38"/>
        <v/>
      </c>
      <c r="X44" s="43"/>
      <c r="Y44" s="4" t="str">
        <f t="shared" si="39"/>
        <v/>
      </c>
      <c r="Z44" s="43"/>
      <c r="AA44" s="46"/>
      <c r="AB44" s="43"/>
      <c r="AC44" s="4" t="str">
        <f t="shared" si="40"/>
        <v/>
      </c>
      <c r="AD44" s="43"/>
      <c r="AE44" s="4" t="str">
        <f t="shared" si="41"/>
        <v/>
      </c>
      <c r="AF44" s="43"/>
      <c r="AG44" s="45"/>
      <c r="AH44" s="44"/>
      <c r="AI44" s="4" t="str">
        <f t="shared" si="42"/>
        <v/>
      </c>
      <c r="AJ44" s="43"/>
      <c r="AK44" s="4" t="str">
        <f t="shared" si="43"/>
        <v/>
      </c>
      <c r="AL44" s="43"/>
      <c r="AM44" s="46"/>
      <c r="AN44" s="208" t="str">
        <f>IF(D44+J44+P44+V44+AB44+AH44=0,"",D44+J44+P44+V44+AB44+AH44)</f>
        <v/>
      </c>
      <c r="AO44" s="12" t="str">
        <f>IF((D44+J44+P44+V44+AB44+AH44)*14=0,"",(D44+J44+P44+V44+AB44+AH44)*14)</f>
        <v/>
      </c>
      <c r="AP44" s="13" t="str">
        <f>IF(F44+L44+R44+X44+AD44+AJ44=0,"",F44+L44+R44+X44+AD44+AJ44)</f>
        <v/>
      </c>
      <c r="AQ44" s="12" t="str">
        <f>IF((L44+F44+R44+X44+AD44+AJ44)*14=0,"",(L44+F44+R44+X44+AD44+AJ44)*14)</f>
        <v/>
      </c>
      <c r="AR44" s="48" t="s">
        <v>17</v>
      </c>
      <c r="AS44" s="267" t="str">
        <f>IF(D44+F44+L44+J44+P44+R44+V44+X44+AB44+AD44+AH44+AJ44=0,"",D44+F44+L44+J44+P44+R44+V44+X44+AB44+AD44+AH44+AJ44)</f>
        <v/>
      </c>
      <c r="AT44" s="263"/>
      <c r="AU44" s="185"/>
    </row>
    <row r="45" spans="1:47" ht="15.75" customHeight="1" thickBot="1" x14ac:dyDescent="0.35">
      <c r="A45" s="125"/>
      <c r="B45" s="126"/>
      <c r="C45" s="127" t="s">
        <v>18</v>
      </c>
      <c r="D45" s="128">
        <f>SUM(D42:D44)</f>
        <v>0</v>
      </c>
      <c r="E45" s="129" t="str">
        <f>IF(D45*14=0,"",D45*14)</f>
        <v/>
      </c>
      <c r="F45" s="130">
        <f>SUM(F42:F44)</f>
        <v>0</v>
      </c>
      <c r="G45" s="129" t="str">
        <f>IF(F45*14=0,"",F45*14)</f>
        <v/>
      </c>
      <c r="H45" s="131" t="s">
        <v>17</v>
      </c>
      <c r="I45" s="132" t="s">
        <v>17</v>
      </c>
      <c r="J45" s="133">
        <f>SUM(J42:J44)</f>
        <v>0</v>
      </c>
      <c r="K45" s="129" t="str">
        <f>IF(J45*14=0,"",J45*14)</f>
        <v/>
      </c>
      <c r="L45" s="130">
        <f>SUM(L42:L44)</f>
        <v>0</v>
      </c>
      <c r="M45" s="129" t="str">
        <f>IF(L45*14=0,"",L45*14)</f>
        <v/>
      </c>
      <c r="N45" s="131" t="s">
        <v>17</v>
      </c>
      <c r="O45" s="132" t="s">
        <v>17</v>
      </c>
      <c r="P45" s="128">
        <f>SUM(P42:P44)</f>
        <v>0</v>
      </c>
      <c r="Q45" s="129" t="str">
        <f>IF(P45*14=0,"",P45*14)</f>
        <v/>
      </c>
      <c r="R45" s="130">
        <f>SUM(R42:R44)</f>
        <v>0</v>
      </c>
      <c r="S45" s="129" t="str">
        <f>IF(R45*14=0,"",R45*14)</f>
        <v/>
      </c>
      <c r="T45" s="134" t="s">
        <v>17</v>
      </c>
      <c r="U45" s="132" t="s">
        <v>17</v>
      </c>
      <c r="V45" s="133">
        <f>SUM(V42:V44)</f>
        <v>0</v>
      </c>
      <c r="W45" s="129" t="str">
        <f>IF(V45*14=0,"",V45*14)</f>
        <v/>
      </c>
      <c r="X45" s="130">
        <f>SUM(X42:X44)</f>
        <v>0</v>
      </c>
      <c r="Y45" s="129" t="str">
        <f>IF(X45*14=0,"",X45*14)</f>
        <v/>
      </c>
      <c r="Z45" s="131" t="s">
        <v>17</v>
      </c>
      <c r="AA45" s="132" t="s">
        <v>17</v>
      </c>
      <c r="AB45" s="128">
        <f>SUM(AB42:AB44)</f>
        <v>0</v>
      </c>
      <c r="AC45" s="129" t="str">
        <f>IF(AB45*14=0,"",AB45*14)</f>
        <v/>
      </c>
      <c r="AD45" s="130">
        <f>SUM(AD42:AD44)</f>
        <v>0</v>
      </c>
      <c r="AE45" s="129" t="str">
        <f>IF(AD45*14=0,"",AD45*14)</f>
        <v/>
      </c>
      <c r="AF45" s="131" t="s">
        <v>17</v>
      </c>
      <c r="AG45" s="132" t="s">
        <v>17</v>
      </c>
      <c r="AH45" s="133">
        <f>SUM(AH42:AH44)</f>
        <v>0</v>
      </c>
      <c r="AI45" s="129" t="str">
        <f>IF(AH45*14=0,"",AH45*14)</f>
        <v/>
      </c>
      <c r="AJ45" s="130">
        <f>SUM(AJ42:AJ44)</f>
        <v>0</v>
      </c>
      <c r="AK45" s="129" t="str">
        <f>IF(AJ45*14=0,"",AJ45*14)</f>
        <v/>
      </c>
      <c r="AL45" s="131" t="s">
        <v>17</v>
      </c>
      <c r="AM45" s="132" t="s">
        <v>17</v>
      </c>
      <c r="AN45" s="135" t="str">
        <f>IF(D45+J45+P45+V45=0,"",D45+J45+P45+V45)</f>
        <v/>
      </c>
      <c r="AO45" s="211" t="str">
        <f>IF((D45+J45+P45+V45+AB45+AH45)*14=0,"",(D45+J45+P45+V45+AB45+AH45)*14)</f>
        <v/>
      </c>
      <c r="AP45" s="212" t="str">
        <f>IF(F45+L45+R45+X45+AD45+AJ45=0,"",F45+L45+R45+X45+AD45+AJ45)</f>
        <v/>
      </c>
      <c r="AQ45" s="207" t="str">
        <f>IF((L45+F45+R45+X45+AD45+AJ45)*14=0,"",(L45+F45+R45+X45+AD45+AJ45)*14)</f>
        <v/>
      </c>
      <c r="AR45" s="131" t="s">
        <v>17</v>
      </c>
      <c r="AS45" s="136" t="s">
        <v>40</v>
      </c>
    </row>
    <row r="46" spans="1:47" ht="15.75" customHeight="1" thickBot="1" x14ac:dyDescent="0.35">
      <c r="A46" s="137"/>
      <c r="B46" s="138"/>
      <c r="C46" s="139" t="s">
        <v>42</v>
      </c>
      <c r="D46" s="140">
        <f>D40+D45</f>
        <v>11</v>
      </c>
      <c r="E46" s="141">
        <f>IF(D46*14=0,"",D46*14)</f>
        <v>154</v>
      </c>
      <c r="F46" s="142">
        <f>F40+F45</f>
        <v>13</v>
      </c>
      <c r="G46" s="141">
        <f>IF(F46*14=0,"",F46*14)</f>
        <v>182</v>
      </c>
      <c r="H46" s="143" t="s">
        <v>17</v>
      </c>
      <c r="I46" s="144" t="s">
        <v>17</v>
      </c>
      <c r="J46" s="145">
        <f>J40+J45</f>
        <v>10</v>
      </c>
      <c r="K46" s="141">
        <f>IF(J46*14=0,"",J46*14)</f>
        <v>140</v>
      </c>
      <c r="L46" s="142">
        <f>L40+L45</f>
        <v>15</v>
      </c>
      <c r="M46" s="141">
        <f>IF(L46*14=0,"",L46*14)</f>
        <v>210</v>
      </c>
      <c r="N46" s="143" t="s">
        <v>17</v>
      </c>
      <c r="O46" s="144" t="s">
        <v>17</v>
      </c>
      <c r="P46" s="140">
        <f>P40+P45</f>
        <v>12</v>
      </c>
      <c r="Q46" s="141">
        <f>IF(P46*14=0,"",P46*14)</f>
        <v>168</v>
      </c>
      <c r="R46" s="142">
        <f>R40+R45</f>
        <v>18</v>
      </c>
      <c r="S46" s="141">
        <f>IF(R46*14=0,"",R46*14)</f>
        <v>252</v>
      </c>
      <c r="T46" s="146" t="s">
        <v>17</v>
      </c>
      <c r="U46" s="144" t="s">
        <v>17</v>
      </c>
      <c r="V46" s="145">
        <f>V40+V45</f>
        <v>13</v>
      </c>
      <c r="W46" s="141">
        <f>IF(V46*14=0,"",V46*14)</f>
        <v>182</v>
      </c>
      <c r="X46" s="142">
        <f>X40+X45</f>
        <v>13</v>
      </c>
      <c r="Y46" s="141">
        <f>IF(X46*14=0,"",X46*14)</f>
        <v>182</v>
      </c>
      <c r="Z46" s="143" t="s">
        <v>17</v>
      </c>
      <c r="AA46" s="144" t="s">
        <v>17</v>
      </c>
      <c r="AB46" s="140">
        <f>AB40+AB45</f>
        <v>13</v>
      </c>
      <c r="AC46" s="141">
        <f>IF(AB46*14=0,"",AB46*14)</f>
        <v>182</v>
      </c>
      <c r="AD46" s="142">
        <f>AD40+AD45</f>
        <v>17</v>
      </c>
      <c r="AE46" s="141">
        <f>IF(AD46*14=0,"",AD46*14)</f>
        <v>238</v>
      </c>
      <c r="AF46" s="143" t="s">
        <v>17</v>
      </c>
      <c r="AG46" s="144" t="s">
        <v>17</v>
      </c>
      <c r="AH46" s="145">
        <f>AH40+AH45</f>
        <v>7</v>
      </c>
      <c r="AI46" s="141">
        <f>IF(AH46*14=0,"",AH46*14)</f>
        <v>98</v>
      </c>
      <c r="AJ46" s="142">
        <f>AJ40+AJ45</f>
        <v>23</v>
      </c>
      <c r="AK46" s="141">
        <f>IF(AJ46*14=0,"",AJ46*14)</f>
        <v>322</v>
      </c>
      <c r="AL46" s="143" t="s">
        <v>17</v>
      </c>
      <c r="AM46" s="144" t="s">
        <v>17</v>
      </c>
      <c r="AN46" s="147">
        <f>IF(D46+J46+P46+V46+AB46+AH46=0,"",D46+J46+P46+V46+AB46+AH46)</f>
        <v>66</v>
      </c>
      <c r="AO46" s="209">
        <f>IF((D46+J46+P46+V46+AB46+AH46)*14=0,"",(D46+J46+P46+V46+AB46+AH46)*14)</f>
        <v>924</v>
      </c>
      <c r="AP46" s="210">
        <f>IF(F46+L46+R46+X46+AD46+AJ46=0,"",F46+L46+R46+X46+AD46+AJ46)</f>
        <v>99</v>
      </c>
      <c r="AQ46" s="209">
        <f>IF((L46+F46+R46+X46+AD46+AJ46)*14=0,"",(L46+F46+R46+X46+AD46+AJ46)*14)</f>
        <v>1386</v>
      </c>
      <c r="AR46" s="143" t="s">
        <v>17</v>
      </c>
      <c r="AS46" s="148" t="s">
        <v>40</v>
      </c>
    </row>
    <row r="47" spans="1:47" ht="15.75" customHeight="1" thickTop="1" x14ac:dyDescent="0.3">
      <c r="A47" s="149"/>
      <c r="B47" s="206"/>
      <c r="C47" s="150"/>
      <c r="D47" s="531"/>
      <c r="E47" s="532"/>
      <c r="F47" s="532"/>
      <c r="G47" s="532"/>
      <c r="H47" s="532"/>
      <c r="I47" s="532"/>
      <c r="J47" s="532"/>
      <c r="K47" s="532"/>
      <c r="L47" s="532"/>
      <c r="M47" s="532"/>
      <c r="N47" s="532"/>
      <c r="O47" s="532"/>
      <c r="P47" s="532"/>
      <c r="Q47" s="532"/>
      <c r="R47" s="532"/>
      <c r="S47" s="532"/>
      <c r="T47" s="532"/>
      <c r="U47" s="532"/>
      <c r="V47" s="532"/>
      <c r="W47" s="532"/>
      <c r="X47" s="532"/>
      <c r="Y47" s="532"/>
      <c r="Z47" s="532"/>
      <c r="AA47" s="532"/>
      <c r="AB47" s="531"/>
      <c r="AC47" s="532"/>
      <c r="AD47" s="532"/>
      <c r="AE47" s="532"/>
      <c r="AF47" s="532"/>
      <c r="AG47" s="532"/>
      <c r="AH47" s="532"/>
      <c r="AI47" s="532"/>
      <c r="AJ47" s="532"/>
      <c r="AK47" s="532"/>
      <c r="AL47" s="532"/>
      <c r="AM47" s="532"/>
      <c r="AN47" s="533"/>
      <c r="AO47" s="534"/>
      <c r="AP47" s="534"/>
      <c r="AQ47" s="534"/>
      <c r="AR47" s="534"/>
      <c r="AS47" s="535"/>
      <c r="AT47" s="262"/>
      <c r="AU47" s="183"/>
    </row>
    <row r="48" spans="1:47" s="100" customFormat="1" ht="15.75" customHeight="1" x14ac:dyDescent="0.25">
      <c r="A48" s="231" t="s">
        <v>166</v>
      </c>
      <c r="B48" s="95" t="s">
        <v>15</v>
      </c>
      <c r="C48" s="168" t="s">
        <v>20</v>
      </c>
      <c r="D48" s="170"/>
      <c r="E48" s="54"/>
      <c r="F48" s="54"/>
      <c r="G48" s="54"/>
      <c r="H48" s="55"/>
      <c r="I48" s="173"/>
      <c r="J48" s="172"/>
      <c r="K48" s="54"/>
      <c r="L48" s="54"/>
      <c r="M48" s="54">
        <v>120</v>
      </c>
      <c r="N48" s="55"/>
      <c r="O48" s="173"/>
      <c r="P48" s="174"/>
      <c r="Q48" s="54"/>
      <c r="R48" s="54"/>
      <c r="S48" s="54"/>
      <c r="T48" s="55"/>
      <c r="U48" s="55"/>
      <c r="V48" s="174"/>
      <c r="W48" s="54"/>
      <c r="X48" s="54"/>
      <c r="Y48" s="54"/>
      <c r="Z48" s="55"/>
      <c r="AA48" s="173"/>
      <c r="AB48" s="172"/>
      <c r="AC48" s="54"/>
      <c r="AD48" s="54"/>
      <c r="AE48" s="54"/>
      <c r="AF48" s="55"/>
      <c r="AG48" s="55"/>
      <c r="AH48" s="55"/>
      <c r="AI48" s="54"/>
      <c r="AJ48" s="54"/>
      <c r="AK48" s="50"/>
      <c r="AL48" s="73"/>
      <c r="AM48" s="175"/>
      <c r="AN48" s="154"/>
      <c r="AO48" s="155"/>
      <c r="AP48" s="155"/>
      <c r="AQ48" s="155"/>
      <c r="AR48" s="155"/>
      <c r="AS48" s="272"/>
      <c r="AT48" s="236" t="s">
        <v>209</v>
      </c>
      <c r="AU48" s="314" t="s">
        <v>238</v>
      </c>
    </row>
    <row r="49" spans="1:47" s="100" customFormat="1" ht="15.75" customHeight="1" x14ac:dyDescent="0.25">
      <c r="A49" s="232" t="s">
        <v>167</v>
      </c>
      <c r="B49" s="56" t="s">
        <v>15</v>
      </c>
      <c r="C49" s="169" t="s">
        <v>21</v>
      </c>
      <c r="D49" s="171"/>
      <c r="E49" s="54"/>
      <c r="F49" s="54"/>
      <c r="G49" s="54"/>
      <c r="H49" s="55"/>
      <c r="I49" s="39"/>
      <c r="J49" s="172"/>
      <c r="K49" s="54"/>
      <c r="L49" s="54"/>
      <c r="M49" s="54"/>
      <c r="N49" s="55"/>
      <c r="O49" s="39"/>
      <c r="P49" s="174"/>
      <c r="Q49" s="54"/>
      <c r="R49" s="54"/>
      <c r="S49" s="54"/>
      <c r="T49" s="55"/>
      <c r="U49" s="55"/>
      <c r="V49" s="174"/>
      <c r="W49" s="54"/>
      <c r="X49" s="54"/>
      <c r="Y49" s="54">
        <v>120</v>
      </c>
      <c r="Z49" s="55"/>
      <c r="AA49" s="39"/>
      <c r="AB49" s="172"/>
      <c r="AC49" s="54"/>
      <c r="AD49" s="54"/>
      <c r="AE49" s="54"/>
      <c r="AF49" s="55"/>
      <c r="AG49" s="55"/>
      <c r="AH49" s="55"/>
      <c r="AI49" s="54"/>
      <c r="AJ49" s="54"/>
      <c r="AK49" s="50"/>
      <c r="AL49" s="73"/>
      <c r="AM49" s="176"/>
      <c r="AN49" s="154"/>
      <c r="AO49" s="155"/>
      <c r="AP49" s="155"/>
      <c r="AQ49" s="155"/>
      <c r="AR49" s="155"/>
      <c r="AS49" s="272"/>
      <c r="AT49" s="236" t="s">
        <v>209</v>
      </c>
      <c r="AU49" s="314" t="s">
        <v>238</v>
      </c>
    </row>
    <row r="50" spans="1:47" s="100" customFormat="1" ht="15.75" customHeight="1" x14ac:dyDescent="0.25">
      <c r="A50" s="167"/>
      <c r="B50" s="56"/>
      <c r="C50" s="169"/>
      <c r="D50" s="171"/>
      <c r="E50" s="54"/>
      <c r="F50" s="54"/>
      <c r="G50" s="54"/>
      <c r="H50" s="55"/>
      <c r="I50" s="39"/>
      <c r="J50" s="172"/>
      <c r="K50" s="54"/>
      <c r="L50" s="54"/>
      <c r="M50" s="54"/>
      <c r="N50" s="55"/>
      <c r="O50" s="39"/>
      <c r="P50" s="174"/>
      <c r="Q50" s="54"/>
      <c r="R50" s="54"/>
      <c r="S50" s="54"/>
      <c r="T50" s="55"/>
      <c r="U50" s="55"/>
      <c r="V50" s="174"/>
      <c r="W50" s="54"/>
      <c r="X50" s="54"/>
      <c r="Y50" s="54"/>
      <c r="Z50" s="55"/>
      <c r="AA50" s="39"/>
      <c r="AB50" s="172"/>
      <c r="AC50" s="54"/>
      <c r="AD50" s="54"/>
      <c r="AE50" s="54"/>
      <c r="AF50" s="55"/>
      <c r="AG50" s="55"/>
      <c r="AH50" s="55"/>
      <c r="AI50" s="54"/>
      <c r="AJ50" s="54"/>
      <c r="AK50" s="50"/>
      <c r="AL50" s="73"/>
      <c r="AM50" s="176"/>
      <c r="AN50" s="154"/>
      <c r="AO50" s="155"/>
      <c r="AP50" s="155"/>
      <c r="AQ50" s="155"/>
      <c r="AR50" s="155"/>
      <c r="AS50" s="272"/>
      <c r="AT50" s="457"/>
      <c r="AU50" s="458"/>
    </row>
    <row r="51" spans="1:47" s="100" customFormat="1" ht="9.9499999999999993" customHeight="1" x14ac:dyDescent="0.2">
      <c r="A51" s="536"/>
      <c r="B51" s="537"/>
      <c r="C51" s="537"/>
      <c r="D51" s="537"/>
      <c r="E51" s="537"/>
      <c r="F51" s="537"/>
      <c r="G51" s="537"/>
      <c r="H51" s="537"/>
      <c r="I51" s="537"/>
      <c r="J51" s="537"/>
      <c r="K51" s="537"/>
      <c r="L51" s="537"/>
      <c r="M51" s="537"/>
      <c r="N51" s="537"/>
      <c r="O51" s="537"/>
      <c r="P51" s="537"/>
      <c r="Q51" s="537"/>
      <c r="R51" s="537"/>
      <c r="S51" s="537"/>
      <c r="T51" s="537"/>
      <c r="U51" s="537"/>
      <c r="V51" s="537"/>
      <c r="W51" s="537"/>
      <c r="X51" s="537"/>
      <c r="Y51" s="537"/>
      <c r="Z51" s="537"/>
      <c r="AA51" s="537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51"/>
      <c r="AO51" s="152"/>
      <c r="AP51" s="152"/>
      <c r="AQ51" s="152"/>
      <c r="AR51" s="152"/>
      <c r="AS51" s="153"/>
    </row>
    <row r="52" spans="1:47" s="100" customFormat="1" ht="15.75" customHeight="1" x14ac:dyDescent="0.2">
      <c r="A52" s="538" t="s">
        <v>22</v>
      </c>
      <c r="B52" s="539"/>
      <c r="C52" s="539"/>
      <c r="D52" s="539"/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  <c r="Y52" s="539"/>
      <c r="Z52" s="539"/>
      <c r="AA52" s="539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151"/>
      <c r="AO52" s="152"/>
      <c r="AP52" s="152"/>
      <c r="AQ52" s="152"/>
      <c r="AR52" s="152"/>
      <c r="AS52" s="153"/>
    </row>
    <row r="53" spans="1:47" s="100" customFormat="1" ht="15.75" customHeight="1" x14ac:dyDescent="0.3">
      <c r="A53" s="156"/>
      <c r="B53" s="89"/>
      <c r="C53" s="157" t="s">
        <v>23</v>
      </c>
      <c r="D53" s="25"/>
      <c r="E53" s="26"/>
      <c r="F53" s="26"/>
      <c r="G53" s="26"/>
      <c r="H53" s="6"/>
      <c r="I53" s="27" t="str">
        <f>IF(COUNTIF(I12:I50,"A")=0,"",COUNTIF(I12:I50,"A"))</f>
        <v/>
      </c>
      <c r="J53" s="25"/>
      <c r="K53" s="26"/>
      <c r="L53" s="26"/>
      <c r="M53" s="26"/>
      <c r="N53" s="6"/>
      <c r="O53" s="27" t="str">
        <f>IF(COUNTIF(O12:O50,"A")=0,"",COUNTIF(O12:O50,"A"))</f>
        <v/>
      </c>
      <c r="P53" s="25"/>
      <c r="Q53" s="26"/>
      <c r="R53" s="26"/>
      <c r="S53" s="26"/>
      <c r="T53" s="6"/>
      <c r="U53" s="27" t="str">
        <f>IF(COUNTIF(U12:U50,"A")=0,"",COUNTIF(U12:U50,"A"))</f>
        <v/>
      </c>
      <c r="V53" s="25"/>
      <c r="W53" s="26"/>
      <c r="X53" s="26"/>
      <c r="Y53" s="26"/>
      <c r="Z53" s="6"/>
      <c r="AA53" s="27" t="str">
        <f>IF(COUNTIF(AA12:AA50,"A")=0,"",COUNTIF(AA12:AA50,"A"))</f>
        <v/>
      </c>
      <c r="AB53" s="25"/>
      <c r="AC53" s="26"/>
      <c r="AD53" s="26"/>
      <c r="AE53" s="26"/>
      <c r="AF53" s="6"/>
      <c r="AG53" s="27" t="str">
        <f>IF(COUNTIF(AG12:AG50,"A")=0,"",COUNTIF(AG12:AG50,"A"))</f>
        <v/>
      </c>
      <c r="AH53" s="25"/>
      <c r="AI53" s="26"/>
      <c r="AJ53" s="26"/>
      <c r="AK53" s="26"/>
      <c r="AL53" s="6"/>
      <c r="AM53" s="27" t="str">
        <f>IF(COUNTIF(AM12:AM50,"A")=0,"",COUNTIF(AM12:AM50,"A"))</f>
        <v/>
      </c>
      <c r="AN53" s="28"/>
      <c r="AO53" s="26"/>
      <c r="AP53" s="26"/>
      <c r="AQ53" s="26"/>
      <c r="AR53" s="6"/>
      <c r="AS53" s="273" t="str">
        <f t="shared" ref="AS53:AS65" si="44">IF(SUM(I53:AM53)=0,"",SUM(I53:AM53))</f>
        <v/>
      </c>
    </row>
    <row r="54" spans="1:47" s="100" customFormat="1" ht="15.75" customHeight="1" x14ac:dyDescent="0.3">
      <c r="A54" s="156"/>
      <c r="B54" s="89"/>
      <c r="C54" s="157" t="s">
        <v>24</v>
      </c>
      <c r="D54" s="25"/>
      <c r="E54" s="26"/>
      <c r="F54" s="26"/>
      <c r="G54" s="26"/>
      <c r="H54" s="6"/>
      <c r="I54" s="27" t="str">
        <f>IF(COUNTIF(I12:I50,"B")=0,"",COUNTIF(I12:I50,"B"))</f>
        <v/>
      </c>
      <c r="J54" s="25"/>
      <c r="K54" s="26"/>
      <c r="L54" s="26"/>
      <c r="M54" s="26"/>
      <c r="N54" s="6"/>
      <c r="O54" s="27" t="str">
        <f>IF(COUNTIF(O12:O50,"B")=0,"",COUNTIF(O12:O50,"B"))</f>
        <v/>
      </c>
      <c r="P54" s="25"/>
      <c r="Q54" s="26"/>
      <c r="R54" s="26"/>
      <c r="S54" s="26"/>
      <c r="T54" s="6"/>
      <c r="U54" s="27" t="str">
        <f>IF(COUNTIF(U12:U50,"B")=0,"",COUNTIF(U12:U50,"B"))</f>
        <v/>
      </c>
      <c r="V54" s="25"/>
      <c r="W54" s="26"/>
      <c r="X54" s="26"/>
      <c r="Y54" s="26"/>
      <c r="Z54" s="6"/>
      <c r="AA54" s="27" t="str">
        <f>IF(COUNTIF(AA12:AA50,"B")=0,"",COUNTIF(AA12:AA50,"B"))</f>
        <v/>
      </c>
      <c r="AB54" s="25"/>
      <c r="AC54" s="26"/>
      <c r="AD54" s="26"/>
      <c r="AE54" s="26"/>
      <c r="AF54" s="6"/>
      <c r="AG54" s="27" t="str">
        <f>IF(COUNTIF(AG12:AG50,"B")=0,"",COUNTIF(AG12:AG50,"B"))</f>
        <v/>
      </c>
      <c r="AH54" s="25"/>
      <c r="AI54" s="26"/>
      <c r="AJ54" s="26"/>
      <c r="AK54" s="26"/>
      <c r="AL54" s="6"/>
      <c r="AM54" s="27" t="str">
        <f>IF(COUNTIF(AM12:AM50,"B")=0,"",COUNTIF(AM12:AM50,"B"))</f>
        <v/>
      </c>
      <c r="AN54" s="28"/>
      <c r="AO54" s="26"/>
      <c r="AP54" s="26"/>
      <c r="AQ54" s="26"/>
      <c r="AR54" s="6"/>
      <c r="AS54" s="273" t="str">
        <f t="shared" si="44"/>
        <v/>
      </c>
    </row>
    <row r="55" spans="1:47" s="100" customFormat="1" ht="15.75" customHeight="1" x14ac:dyDescent="0.3">
      <c r="A55" s="156"/>
      <c r="B55" s="89"/>
      <c r="C55" s="157" t="s">
        <v>57</v>
      </c>
      <c r="D55" s="25"/>
      <c r="E55" s="26"/>
      <c r="F55" s="26"/>
      <c r="G55" s="26"/>
      <c r="H55" s="6"/>
      <c r="I55" s="27" t="str">
        <f>IF(COUNTIF(I12:I50,"ÉÉ")=0,"",COUNTIF(I12:I50,"ÉÉ"))</f>
        <v/>
      </c>
      <c r="J55" s="25"/>
      <c r="K55" s="26"/>
      <c r="L55" s="26"/>
      <c r="M55" s="26"/>
      <c r="N55" s="6"/>
      <c r="O55" s="27" t="str">
        <f>IF(COUNTIF(O12:O50,"ÉÉ")=0,"",COUNTIF(O12:O50,"ÉÉ"))</f>
        <v/>
      </c>
      <c r="P55" s="25"/>
      <c r="Q55" s="26"/>
      <c r="R55" s="26"/>
      <c r="S55" s="26"/>
      <c r="T55" s="6"/>
      <c r="U55" s="27">
        <f>IF(COUNTIF(U12:U50,"ÉÉ")=0,"",COUNTIF(U12:U50,"ÉÉ"))</f>
        <v>1</v>
      </c>
      <c r="V55" s="25"/>
      <c r="W55" s="26"/>
      <c r="X55" s="26"/>
      <c r="Y55" s="26"/>
      <c r="Z55" s="6"/>
      <c r="AA55" s="27">
        <f>IF(COUNTIF(AA12:AA50,"ÉÉ")=0,"",COUNTIF(AA12:AA50,"ÉÉ"))</f>
        <v>2</v>
      </c>
      <c r="AB55" s="25"/>
      <c r="AC55" s="26"/>
      <c r="AD55" s="26"/>
      <c r="AE55" s="26"/>
      <c r="AF55" s="6"/>
      <c r="AG55" s="27">
        <f>IF(COUNTIF(AG12:AG50,"ÉÉ")=0,"",COUNTIF(AG12:AG50,"ÉÉ"))</f>
        <v>3</v>
      </c>
      <c r="AH55" s="25"/>
      <c r="AI55" s="26"/>
      <c r="AJ55" s="26"/>
      <c r="AK55" s="26"/>
      <c r="AL55" s="6"/>
      <c r="AM55" s="27" t="str">
        <f>IF(COUNTIF(AM12:AM50,"ÉÉ")=0,"",COUNTIF(AM12:AM50,"ÉÉ"))</f>
        <v/>
      </c>
      <c r="AN55" s="28"/>
      <c r="AO55" s="26"/>
      <c r="AP55" s="26"/>
      <c r="AQ55" s="26"/>
      <c r="AR55" s="6"/>
      <c r="AS55" s="273">
        <f t="shared" si="44"/>
        <v>6</v>
      </c>
    </row>
    <row r="56" spans="1:47" s="100" customFormat="1" ht="15.75" customHeight="1" x14ac:dyDescent="0.3">
      <c r="A56" s="156"/>
      <c r="B56" s="89"/>
      <c r="C56" s="157" t="s">
        <v>58</v>
      </c>
      <c r="D56" s="77"/>
      <c r="E56" s="78"/>
      <c r="F56" s="78"/>
      <c r="G56" s="78"/>
      <c r="H56" s="79"/>
      <c r="I56" s="27" t="str">
        <f>IF(COUNTIF(I12:I50,"ÉÉ(Z)")=0,"",COUNTIF(I12:I50,"ÉÉ(Z)"))</f>
        <v/>
      </c>
      <c r="J56" s="77"/>
      <c r="K56" s="78"/>
      <c r="L56" s="78"/>
      <c r="M56" s="78"/>
      <c r="N56" s="79"/>
      <c r="O56" s="27" t="str">
        <f>IF(COUNTIF(O12:O50,"ÉÉ(Z)")=0,"",COUNTIF(O12:O50,"ÉÉ(Z)"))</f>
        <v/>
      </c>
      <c r="P56" s="77"/>
      <c r="Q56" s="78"/>
      <c r="R56" s="78"/>
      <c r="S56" s="78"/>
      <c r="T56" s="79"/>
      <c r="U56" s="27" t="str">
        <f>IF(COUNTIF(U12:U50,"ÉÉ(Z)")=0,"",COUNTIF(U12:U50,"ÉÉ(Z)"))</f>
        <v/>
      </c>
      <c r="V56" s="77"/>
      <c r="W56" s="78"/>
      <c r="X56" s="78"/>
      <c r="Y56" s="78"/>
      <c r="Z56" s="79"/>
      <c r="AA56" s="27" t="str">
        <f>IF(COUNTIF(AA12:AA50,"ÉÉ(Z)")=0,"",COUNTIF(AA12:AA50,"ÉÉ(Z)"))</f>
        <v/>
      </c>
      <c r="AB56" s="77"/>
      <c r="AC56" s="78"/>
      <c r="AD56" s="78"/>
      <c r="AE56" s="78"/>
      <c r="AF56" s="79"/>
      <c r="AG56" s="27">
        <f>IF(COUNTIF(AG12:AG50,"ÉÉ(Z)")=0,"",COUNTIF(AG12:AG50,"ÉÉ(Z)"))</f>
        <v>1</v>
      </c>
      <c r="AH56" s="77"/>
      <c r="AI56" s="78"/>
      <c r="AJ56" s="78"/>
      <c r="AK56" s="78"/>
      <c r="AL56" s="79"/>
      <c r="AM56" s="27">
        <f>IF(COUNTIF(AM12:AM50,"ÉÉ(Z)")=0,"",COUNTIF(AM12:AM50,"ÉÉ(Z)"))</f>
        <v>4</v>
      </c>
      <c r="AN56" s="80"/>
      <c r="AO56" s="78"/>
      <c r="AP56" s="78"/>
      <c r="AQ56" s="78"/>
      <c r="AR56" s="79"/>
      <c r="AS56" s="273">
        <f t="shared" si="44"/>
        <v>5</v>
      </c>
    </row>
    <row r="57" spans="1:47" s="100" customFormat="1" ht="15.75" customHeight="1" x14ac:dyDescent="0.3">
      <c r="A57" s="156"/>
      <c r="B57" s="89"/>
      <c r="C57" s="157" t="s">
        <v>59</v>
      </c>
      <c r="D57" s="25"/>
      <c r="E57" s="26"/>
      <c r="F57" s="26"/>
      <c r="G57" s="26"/>
      <c r="H57" s="6"/>
      <c r="I57" s="27" t="str">
        <f>IF(COUNTIF(I12:I50,"GYJ")=0,"",COUNTIF(I12:I50,"GYJ"))</f>
        <v/>
      </c>
      <c r="J57" s="25"/>
      <c r="K57" s="26"/>
      <c r="L57" s="26"/>
      <c r="M57" s="26"/>
      <c r="N57" s="6"/>
      <c r="O57" s="27">
        <f>IF(COUNTIF(O12:O50,"GYJ")=0,"",COUNTIF(O12:O50,"GYJ"))</f>
        <v>1</v>
      </c>
      <c r="P57" s="25"/>
      <c r="Q57" s="26"/>
      <c r="R57" s="26"/>
      <c r="S57" s="26"/>
      <c r="T57" s="6"/>
      <c r="U57" s="27" t="str">
        <f>IF(COUNTIF(U12:U50,"GYJ")=0,"",COUNTIF(U12:U50,"GYJ"))</f>
        <v/>
      </c>
      <c r="V57" s="25"/>
      <c r="W57" s="26"/>
      <c r="X57" s="26"/>
      <c r="Y57" s="26"/>
      <c r="Z57" s="6"/>
      <c r="AA57" s="27">
        <f>IF(COUNTIF(AA12:AA50,"GYJ")=0,"",COUNTIF(AA12:AA50,"GYJ"))</f>
        <v>2</v>
      </c>
      <c r="AB57" s="25"/>
      <c r="AC57" s="26"/>
      <c r="AD57" s="26"/>
      <c r="AE57" s="26"/>
      <c r="AF57" s="6"/>
      <c r="AG57" s="27" t="str">
        <f>IF(COUNTIF(AG12:AG50,"GYJ")=0,"",COUNTIF(AG12:AG50,"GYJ"))</f>
        <v/>
      </c>
      <c r="AH57" s="25"/>
      <c r="AI57" s="26"/>
      <c r="AJ57" s="26"/>
      <c r="AK57" s="26"/>
      <c r="AL57" s="6"/>
      <c r="AM57" s="27" t="str">
        <f>IF(COUNTIF(AM12:AM50,"GYJ")=0,"",COUNTIF(AM12:AM50,"GYJ"))</f>
        <v/>
      </c>
      <c r="AN57" s="28"/>
      <c r="AO57" s="26"/>
      <c r="AP57" s="26"/>
      <c r="AQ57" s="26"/>
      <c r="AR57" s="6"/>
      <c r="AS57" s="273">
        <f t="shared" si="44"/>
        <v>3</v>
      </c>
    </row>
    <row r="58" spans="1:47" s="100" customFormat="1" ht="15.75" customHeight="1" x14ac:dyDescent="0.25">
      <c r="A58" s="156"/>
      <c r="B58" s="158"/>
      <c r="C58" s="157" t="s">
        <v>60</v>
      </c>
      <c r="D58" s="25"/>
      <c r="E58" s="26"/>
      <c r="F58" s="26"/>
      <c r="G58" s="26"/>
      <c r="H58" s="6"/>
      <c r="I58" s="27" t="str">
        <f>IF(COUNTIF(I12:I50,"GYJ(Z)")=0,"",COUNTIF(I12:I50,"GYJ(Z)"))</f>
        <v/>
      </c>
      <c r="J58" s="25"/>
      <c r="K58" s="26"/>
      <c r="L58" s="26"/>
      <c r="M58" s="26"/>
      <c r="N58" s="6"/>
      <c r="O58" s="27" t="str">
        <f>IF(COUNTIF(O12:O50,"GYJ(Z)")=0,"",COUNTIF(O12:O50,"GYJ(Z)"))</f>
        <v/>
      </c>
      <c r="P58" s="25"/>
      <c r="Q58" s="26"/>
      <c r="R58" s="26"/>
      <c r="S58" s="26"/>
      <c r="T58" s="6"/>
      <c r="U58" s="27" t="str">
        <f>IF(COUNTIF(U12:U50,"GYJ(Z)")=0,"",COUNTIF(U12:U50,"GYJ(Z)"))</f>
        <v/>
      </c>
      <c r="V58" s="25"/>
      <c r="W58" s="26"/>
      <c r="X58" s="26"/>
      <c r="Y58" s="26"/>
      <c r="Z58" s="6"/>
      <c r="AA58" s="27" t="str">
        <f>IF(COUNTIF(AA12:AA50,"GYJ(Z)")=0,"",COUNTIF(AA12:AA50,"GYJ(Z)"))</f>
        <v/>
      </c>
      <c r="AB58" s="25"/>
      <c r="AC58" s="26"/>
      <c r="AD58" s="26"/>
      <c r="AE58" s="26"/>
      <c r="AF58" s="6"/>
      <c r="AG58" s="27" t="str">
        <f>IF(COUNTIF(AG12:AG50,"GYJ(Z)")=0,"",COUNTIF(AG12:AG50,"GYJ(Z)"))</f>
        <v/>
      </c>
      <c r="AH58" s="25"/>
      <c r="AI58" s="26"/>
      <c r="AJ58" s="26"/>
      <c r="AK58" s="26"/>
      <c r="AL58" s="6"/>
      <c r="AM58" s="27" t="str">
        <f>IF(COUNTIF(AM12:AM50,"GYJ(Z)")=0,"",COUNTIF(AM12:AM50,"GYJ(Z)"))</f>
        <v/>
      </c>
      <c r="AN58" s="28"/>
      <c r="AO58" s="26"/>
      <c r="AP58" s="26"/>
      <c r="AQ58" s="26"/>
      <c r="AR58" s="6"/>
      <c r="AS58" s="273" t="str">
        <f t="shared" si="44"/>
        <v/>
      </c>
    </row>
    <row r="59" spans="1:47" s="100" customFormat="1" ht="15.75" customHeight="1" x14ac:dyDescent="0.3">
      <c r="A59" s="156"/>
      <c r="B59" s="89"/>
      <c r="C59" s="24" t="s">
        <v>34</v>
      </c>
      <c r="D59" s="25"/>
      <c r="E59" s="26"/>
      <c r="F59" s="26"/>
      <c r="G59" s="26"/>
      <c r="H59" s="6"/>
      <c r="I59" s="27" t="str">
        <f>IF(COUNTIF(I12:I50,"K")=0,"",COUNTIF(I12:I50,"K"))</f>
        <v/>
      </c>
      <c r="J59" s="25"/>
      <c r="K59" s="26"/>
      <c r="L59" s="26"/>
      <c r="M59" s="26"/>
      <c r="N59" s="6"/>
      <c r="O59" s="27" t="str">
        <f>IF(COUNTIF(O12:O50,"K")=0,"",COUNTIF(O12:O50,"K"))</f>
        <v/>
      </c>
      <c r="P59" s="25"/>
      <c r="Q59" s="26"/>
      <c r="R59" s="26"/>
      <c r="S59" s="26"/>
      <c r="T59" s="6"/>
      <c r="U59" s="27" t="str">
        <f>IF(COUNTIF(U12:U50,"K")=0,"",COUNTIF(U12:U50,"K"))</f>
        <v/>
      </c>
      <c r="V59" s="25"/>
      <c r="W59" s="26"/>
      <c r="X59" s="26"/>
      <c r="Y59" s="26"/>
      <c r="Z59" s="6"/>
      <c r="AA59" s="27">
        <f>IF(COUNTIF(AA12:AA50,"K")=0,"",COUNTIF(AA12:AA50,"K"))</f>
        <v>3</v>
      </c>
      <c r="AB59" s="25"/>
      <c r="AC59" s="26"/>
      <c r="AD59" s="26"/>
      <c r="AE59" s="26"/>
      <c r="AF59" s="6"/>
      <c r="AG59" s="27">
        <f>IF(COUNTIF(AG12:AG50,"K")=0,"",COUNTIF(AG12:AG50,"K"))</f>
        <v>3</v>
      </c>
      <c r="AH59" s="25"/>
      <c r="AI59" s="26"/>
      <c r="AJ59" s="26"/>
      <c r="AK59" s="26"/>
      <c r="AL59" s="6"/>
      <c r="AM59" s="27" t="str">
        <f>IF(COUNTIF(AM12:AM50,"K")=0,"",COUNTIF(AM12:AM50,"K"))</f>
        <v/>
      </c>
      <c r="AN59" s="28"/>
      <c r="AO59" s="26"/>
      <c r="AP59" s="26"/>
      <c r="AQ59" s="26"/>
      <c r="AR59" s="6"/>
      <c r="AS59" s="273">
        <f t="shared" si="44"/>
        <v>6</v>
      </c>
    </row>
    <row r="60" spans="1:47" s="100" customFormat="1" ht="15.75" customHeight="1" x14ac:dyDescent="0.3">
      <c r="A60" s="156"/>
      <c r="B60" s="89"/>
      <c r="C60" s="24" t="s">
        <v>35</v>
      </c>
      <c r="D60" s="25"/>
      <c r="E60" s="26"/>
      <c r="F60" s="26"/>
      <c r="G60" s="26"/>
      <c r="H60" s="6"/>
      <c r="I60" s="27" t="str">
        <f>IF(COUNTIF(I12:I50,"K(Z)")=0,"",COUNTIF(I12:I50,"K(Z)"))</f>
        <v/>
      </c>
      <c r="J60" s="25"/>
      <c r="K60" s="26"/>
      <c r="L60" s="26"/>
      <c r="M60" s="26"/>
      <c r="N60" s="6"/>
      <c r="O60" s="27" t="str">
        <f>IF(COUNTIF(O12:O50,"K(Z)")=0,"",COUNTIF(O12:O50,"K(Z)"))</f>
        <v/>
      </c>
      <c r="P60" s="25"/>
      <c r="Q60" s="26"/>
      <c r="R60" s="26"/>
      <c r="S60" s="26"/>
      <c r="T60" s="6"/>
      <c r="U60" s="27" t="str">
        <f>IF(COUNTIF(U12:U50,"K(Z)")=0,"",COUNTIF(U12:U50,"K(Z)"))</f>
        <v/>
      </c>
      <c r="V60" s="25"/>
      <c r="W60" s="26"/>
      <c r="X60" s="26"/>
      <c r="Y60" s="26"/>
      <c r="Z60" s="6"/>
      <c r="AA60" s="27" t="str">
        <f>IF(COUNTIF(AA12:AA50,"K(Z)")=0,"",COUNTIF(AA12:AA50,"K(Z)"))</f>
        <v/>
      </c>
      <c r="AB60" s="25"/>
      <c r="AC60" s="26"/>
      <c r="AD60" s="26"/>
      <c r="AE60" s="26"/>
      <c r="AF60" s="6"/>
      <c r="AG60" s="27" t="str">
        <f>IF(COUNTIF(AG12:AG50,"K(Z)")=0,"",COUNTIF(AG12:AG50,"K(Z)"))</f>
        <v/>
      </c>
      <c r="AH60" s="25"/>
      <c r="AI60" s="26"/>
      <c r="AJ60" s="26"/>
      <c r="AK60" s="26"/>
      <c r="AL60" s="6"/>
      <c r="AM60" s="27" t="str">
        <f>IF(COUNTIF(AM12:AM50,"K(Z)")=0,"",COUNTIF(AM12:AM50,"K(Z)"))</f>
        <v/>
      </c>
      <c r="AN60" s="28"/>
      <c r="AO60" s="26"/>
      <c r="AP60" s="26"/>
      <c r="AQ60" s="26"/>
      <c r="AR60" s="6"/>
      <c r="AS60" s="273" t="str">
        <f t="shared" si="44"/>
        <v/>
      </c>
    </row>
    <row r="61" spans="1:47" s="100" customFormat="1" ht="15.75" customHeight="1" x14ac:dyDescent="0.3">
      <c r="A61" s="156"/>
      <c r="B61" s="89"/>
      <c r="C61" s="157" t="s">
        <v>25</v>
      </c>
      <c r="D61" s="25"/>
      <c r="E61" s="26"/>
      <c r="F61" s="26"/>
      <c r="G61" s="26"/>
      <c r="H61" s="6"/>
      <c r="I61" s="27" t="str">
        <f>IF(COUNTIF(I12:I50,"AV")=0,"",COUNTIF(I12:I50,"AV"))</f>
        <v/>
      </c>
      <c r="J61" s="25"/>
      <c r="K61" s="26"/>
      <c r="L61" s="26"/>
      <c r="M61" s="26"/>
      <c r="N61" s="6"/>
      <c r="O61" s="27" t="str">
        <f>IF(COUNTIF(O12:O50,"AV")=0,"",COUNTIF(O12:O50,"AV"))</f>
        <v/>
      </c>
      <c r="P61" s="25"/>
      <c r="Q61" s="26"/>
      <c r="R61" s="26"/>
      <c r="S61" s="26"/>
      <c r="T61" s="6"/>
      <c r="U61" s="27" t="str">
        <f>IF(COUNTIF(U12:U50,"AV")=0,"",COUNTIF(U12:U50,"AV"))</f>
        <v/>
      </c>
      <c r="V61" s="25"/>
      <c r="W61" s="26"/>
      <c r="X61" s="26"/>
      <c r="Y61" s="26"/>
      <c r="Z61" s="6"/>
      <c r="AA61" s="27" t="str">
        <f>IF(COUNTIF(AA12:AA50,"AV")=0,"",COUNTIF(AA12:AA50,"AV"))</f>
        <v/>
      </c>
      <c r="AB61" s="25"/>
      <c r="AC61" s="26"/>
      <c r="AD61" s="26"/>
      <c r="AE61" s="26"/>
      <c r="AF61" s="6"/>
      <c r="AG61" s="27" t="str">
        <f>IF(COUNTIF(AG12:AG50,"AV")=0,"",COUNTIF(AG12:AG50,"AV"))</f>
        <v/>
      </c>
      <c r="AH61" s="25"/>
      <c r="AI61" s="26"/>
      <c r="AJ61" s="26"/>
      <c r="AK61" s="26"/>
      <c r="AL61" s="6"/>
      <c r="AM61" s="27" t="str">
        <f>IF(COUNTIF(AM12:AM50,"AV")=0,"",COUNTIF(AM12:AM50,"AV"))</f>
        <v/>
      </c>
      <c r="AN61" s="28"/>
      <c r="AO61" s="26"/>
      <c r="AP61" s="26"/>
      <c r="AQ61" s="26"/>
      <c r="AR61" s="6"/>
      <c r="AS61" s="273" t="str">
        <f t="shared" si="44"/>
        <v/>
      </c>
    </row>
    <row r="62" spans="1:47" s="100" customFormat="1" ht="15.75" customHeight="1" x14ac:dyDescent="0.3">
      <c r="A62" s="156"/>
      <c r="B62" s="89"/>
      <c r="C62" s="157" t="s">
        <v>61</v>
      </c>
      <c r="D62" s="25"/>
      <c r="E62" s="26"/>
      <c r="F62" s="26"/>
      <c r="G62" s="26"/>
      <c r="H62" s="6"/>
      <c r="I62" s="27" t="str">
        <f>IF(COUNTIF(I12:I50,"KV")=0,"",COUNTIF(I12:I50,"KV"))</f>
        <v/>
      </c>
      <c r="J62" s="25"/>
      <c r="K62" s="26"/>
      <c r="L62" s="26"/>
      <c r="M62" s="26"/>
      <c r="N62" s="6"/>
      <c r="O62" s="27" t="str">
        <f>IF(COUNTIF(O12:O50,"KV")=0,"",COUNTIF(O12:O50,"KV"))</f>
        <v/>
      </c>
      <c r="P62" s="25"/>
      <c r="Q62" s="26"/>
      <c r="R62" s="26"/>
      <c r="S62" s="26"/>
      <c r="T62" s="6"/>
      <c r="U62" s="27" t="str">
        <f>IF(COUNTIF(U12:U50,"KV")=0,"",COUNTIF(U12:U50,"KV"))</f>
        <v/>
      </c>
      <c r="V62" s="25"/>
      <c r="W62" s="26"/>
      <c r="X62" s="26"/>
      <c r="Y62" s="26"/>
      <c r="Z62" s="6"/>
      <c r="AA62" s="27" t="str">
        <f>IF(COUNTIF(AA12:AA50,"KV")=0,"",COUNTIF(AA12:AA50,"KV"))</f>
        <v/>
      </c>
      <c r="AB62" s="25"/>
      <c r="AC62" s="26"/>
      <c r="AD62" s="26"/>
      <c r="AE62" s="26"/>
      <c r="AF62" s="6"/>
      <c r="AG62" s="27" t="str">
        <f>IF(COUNTIF(AG12:AG50,"KV")=0,"",COUNTIF(AG12:AG50,"KV"))</f>
        <v/>
      </c>
      <c r="AH62" s="25"/>
      <c r="AI62" s="26"/>
      <c r="AJ62" s="26"/>
      <c r="AK62" s="26"/>
      <c r="AL62" s="6"/>
      <c r="AM62" s="27" t="str">
        <f>IF(COUNTIF(AM12:AM50,"KV")=0,"",COUNTIF(AM12:AM50,"KV"))</f>
        <v/>
      </c>
      <c r="AN62" s="28"/>
      <c r="AO62" s="26"/>
      <c r="AP62" s="26"/>
      <c r="AQ62" s="26"/>
      <c r="AR62" s="6"/>
      <c r="AS62" s="273" t="str">
        <f t="shared" si="44"/>
        <v/>
      </c>
    </row>
    <row r="63" spans="1:47" s="100" customFormat="1" ht="15.75" customHeight="1" x14ac:dyDescent="0.3">
      <c r="A63" s="156"/>
      <c r="B63" s="89"/>
      <c r="C63" s="157" t="s">
        <v>62</v>
      </c>
      <c r="D63" s="31"/>
      <c r="E63" s="32"/>
      <c r="F63" s="32"/>
      <c r="G63" s="32"/>
      <c r="H63" s="13"/>
      <c r="I63" s="27" t="str">
        <f>IF(COUNTIF(I12:I50,"SZG")=0,"",COUNTIF(I12:I50,"SZG"))</f>
        <v/>
      </c>
      <c r="J63" s="31"/>
      <c r="K63" s="32"/>
      <c r="L63" s="32"/>
      <c r="M63" s="32"/>
      <c r="N63" s="13"/>
      <c r="O63" s="27" t="str">
        <f>IF(COUNTIF(O12:O50,"SZG")=0,"",COUNTIF(O12:O50,"SZG"))</f>
        <v/>
      </c>
      <c r="P63" s="31"/>
      <c r="Q63" s="32"/>
      <c r="R63" s="32"/>
      <c r="S63" s="32"/>
      <c r="T63" s="13"/>
      <c r="U63" s="27" t="str">
        <f>IF(COUNTIF(U12:U50,"SZG")=0,"",COUNTIF(U12:U50,"SZG"))</f>
        <v/>
      </c>
      <c r="V63" s="31"/>
      <c r="W63" s="32"/>
      <c r="X63" s="32"/>
      <c r="Y63" s="32"/>
      <c r="Z63" s="13"/>
      <c r="AA63" s="27" t="str">
        <f>IF(COUNTIF(AA12:AA50,"SZG")=0,"",COUNTIF(AA12:AA50,"SZG"))</f>
        <v/>
      </c>
      <c r="AB63" s="31"/>
      <c r="AC63" s="32"/>
      <c r="AD63" s="32"/>
      <c r="AE63" s="32"/>
      <c r="AF63" s="13"/>
      <c r="AG63" s="27" t="str">
        <f>IF(COUNTIF(AG12:AG50,"SZG")=0,"",COUNTIF(AG12:AG50,"SZG"))</f>
        <v/>
      </c>
      <c r="AH63" s="31"/>
      <c r="AI63" s="32"/>
      <c r="AJ63" s="32"/>
      <c r="AK63" s="32"/>
      <c r="AL63" s="13"/>
      <c r="AM63" s="27" t="str">
        <f>IF(COUNTIF(AM12:AM50,"SZG")=0,"",COUNTIF(AM12:AM50,"SZG"))</f>
        <v/>
      </c>
      <c r="AN63" s="28"/>
      <c r="AO63" s="26"/>
      <c r="AP63" s="26"/>
      <c r="AQ63" s="26"/>
      <c r="AR63" s="6"/>
      <c r="AS63" s="273" t="str">
        <f t="shared" si="44"/>
        <v/>
      </c>
    </row>
    <row r="64" spans="1:47" s="100" customFormat="1" ht="15.75" customHeight="1" x14ac:dyDescent="0.3">
      <c r="A64" s="156"/>
      <c r="B64" s="89"/>
      <c r="C64" s="157" t="s">
        <v>63</v>
      </c>
      <c r="D64" s="31"/>
      <c r="E64" s="32"/>
      <c r="F64" s="32"/>
      <c r="G64" s="32"/>
      <c r="H64" s="13"/>
      <c r="I64" s="27" t="str">
        <f>IF(COUNTIF(I12:I50,"ZV")=0,"",COUNTIF(I12:I50,"ZV"))</f>
        <v/>
      </c>
      <c r="J64" s="31"/>
      <c r="K64" s="32"/>
      <c r="L64" s="32"/>
      <c r="M64" s="32"/>
      <c r="N64" s="13"/>
      <c r="O64" s="27" t="str">
        <f>IF(COUNTIF(O12:O50,"ZV")=0,"",COUNTIF(O12:O50,"ZV"))</f>
        <v/>
      </c>
      <c r="P64" s="31"/>
      <c r="Q64" s="32"/>
      <c r="R64" s="32"/>
      <c r="S64" s="32"/>
      <c r="T64" s="13"/>
      <c r="U64" s="27" t="str">
        <f>IF(COUNTIF(U12:U50,"ZV")=0,"",COUNTIF(U12:U50,"ZV"))</f>
        <v/>
      </c>
      <c r="V64" s="31"/>
      <c r="W64" s="32"/>
      <c r="X64" s="32"/>
      <c r="Y64" s="32"/>
      <c r="Z64" s="13"/>
      <c r="AA64" s="27" t="str">
        <f>IF(COUNTIF(AA12:AA50,"ZV")=0,"",COUNTIF(AA12:AA50,"ZV"))</f>
        <v/>
      </c>
      <c r="AB64" s="31"/>
      <c r="AC64" s="32"/>
      <c r="AD64" s="32"/>
      <c r="AE64" s="32"/>
      <c r="AF64" s="13"/>
      <c r="AG64" s="27" t="str">
        <f>IF(COUNTIF(AG12:AG50,"ZV")=0,"",COUNTIF(AG12:AG50,"ZV"))</f>
        <v/>
      </c>
      <c r="AH64" s="31"/>
      <c r="AI64" s="32"/>
      <c r="AJ64" s="32"/>
      <c r="AK64" s="32"/>
      <c r="AL64" s="13"/>
      <c r="AM64" s="27" t="str">
        <f>IF(COUNTIF(AM12:AM50,"ZV")=0,"",COUNTIF(AM12:AM50,"ZV"))</f>
        <v/>
      </c>
      <c r="AN64" s="28"/>
      <c r="AO64" s="26"/>
      <c r="AP64" s="26"/>
      <c r="AQ64" s="26"/>
      <c r="AR64" s="6"/>
      <c r="AS64" s="273" t="str">
        <f t="shared" si="44"/>
        <v/>
      </c>
    </row>
    <row r="65" spans="1:45" s="100" customFormat="1" ht="15.75" customHeight="1" thickBot="1" x14ac:dyDescent="0.35">
      <c r="A65" s="274"/>
      <c r="B65" s="275"/>
      <c r="C65" s="276" t="s">
        <v>26</v>
      </c>
      <c r="D65" s="277"/>
      <c r="E65" s="278"/>
      <c r="F65" s="278"/>
      <c r="G65" s="278"/>
      <c r="H65" s="279"/>
      <c r="I65" s="280" t="str">
        <f>IF(SUM(I53:I64)=0,"",SUM(I53:I64))</f>
        <v/>
      </c>
      <c r="J65" s="277"/>
      <c r="K65" s="278"/>
      <c r="L65" s="278"/>
      <c r="M65" s="278"/>
      <c r="N65" s="279"/>
      <c r="O65" s="280">
        <f>IF(SUM(O53:O64)=0,"",SUM(O53:O64))</f>
        <v>1</v>
      </c>
      <c r="P65" s="277"/>
      <c r="Q65" s="278"/>
      <c r="R65" s="278"/>
      <c r="S65" s="278"/>
      <c r="T65" s="279"/>
      <c r="U65" s="280">
        <f>IF(SUM(U53:U64)=0,"",SUM(U53:U64))</f>
        <v>1</v>
      </c>
      <c r="V65" s="277"/>
      <c r="W65" s="278"/>
      <c r="X65" s="278"/>
      <c r="Y65" s="278"/>
      <c r="Z65" s="279"/>
      <c r="AA65" s="280">
        <f>IF(SUM(AA53:AA64)=0,"",SUM(AA53:AA64))</f>
        <v>7</v>
      </c>
      <c r="AB65" s="277"/>
      <c r="AC65" s="278"/>
      <c r="AD65" s="278"/>
      <c r="AE65" s="278"/>
      <c r="AF65" s="279"/>
      <c r="AG65" s="280">
        <f>IF(SUM(AG53:AG64)=0,"",SUM(AG53:AG64))</f>
        <v>7</v>
      </c>
      <c r="AH65" s="277"/>
      <c r="AI65" s="278"/>
      <c r="AJ65" s="278"/>
      <c r="AK65" s="278"/>
      <c r="AL65" s="279"/>
      <c r="AM65" s="280">
        <f>IF(SUM(AM53:AM64)=0,"",SUM(AM53:AM64))</f>
        <v>4</v>
      </c>
      <c r="AN65" s="281"/>
      <c r="AO65" s="278"/>
      <c r="AP65" s="278"/>
      <c r="AQ65" s="278"/>
      <c r="AR65" s="279"/>
      <c r="AS65" s="282">
        <f t="shared" si="44"/>
        <v>20</v>
      </c>
    </row>
    <row r="66" spans="1:45" s="100" customFormat="1" ht="15.75" customHeight="1" thickTop="1" x14ac:dyDescent="0.25">
      <c r="A66" s="159"/>
      <c r="B66" s="160"/>
      <c r="C66" s="160"/>
    </row>
    <row r="67" spans="1:45" s="100" customFormat="1" ht="15.75" customHeight="1" x14ac:dyDescent="0.25">
      <c r="A67" s="159"/>
      <c r="B67" s="160"/>
      <c r="C67" s="160"/>
    </row>
    <row r="68" spans="1:45" s="100" customFormat="1" ht="15.75" customHeight="1" x14ac:dyDescent="0.25">
      <c r="A68" s="159"/>
      <c r="B68" s="160"/>
      <c r="C68" s="160"/>
    </row>
    <row r="69" spans="1:45" s="100" customFormat="1" ht="15.75" customHeight="1" x14ac:dyDescent="0.25">
      <c r="A69" s="159"/>
      <c r="B69" s="160"/>
      <c r="C69" s="160"/>
    </row>
    <row r="70" spans="1:45" s="100" customFormat="1" ht="15.75" customHeight="1" x14ac:dyDescent="0.25">
      <c r="A70" s="159"/>
      <c r="B70" s="160"/>
      <c r="C70" s="160"/>
    </row>
    <row r="71" spans="1:45" s="100" customFormat="1" ht="15.75" customHeight="1" x14ac:dyDescent="0.25">
      <c r="A71" s="159"/>
      <c r="B71" s="160"/>
      <c r="C71" s="160"/>
    </row>
    <row r="72" spans="1:45" s="100" customFormat="1" ht="15.75" customHeight="1" x14ac:dyDescent="0.25">
      <c r="A72" s="159"/>
      <c r="B72" s="160"/>
      <c r="C72" s="160"/>
    </row>
    <row r="73" spans="1:45" s="100" customFormat="1" ht="15.75" customHeight="1" x14ac:dyDescent="0.25">
      <c r="A73" s="159"/>
      <c r="B73" s="160"/>
      <c r="C73" s="160"/>
    </row>
    <row r="74" spans="1:45" s="100" customFormat="1" ht="15.75" customHeight="1" x14ac:dyDescent="0.25">
      <c r="A74" s="159"/>
      <c r="B74" s="160"/>
      <c r="C74" s="160"/>
    </row>
    <row r="75" spans="1:45" s="100" customFormat="1" ht="15.75" customHeight="1" x14ac:dyDescent="0.25">
      <c r="A75" s="159"/>
      <c r="B75" s="160"/>
      <c r="C75" s="160"/>
    </row>
    <row r="76" spans="1:45" s="100" customFormat="1" ht="15.75" customHeight="1" x14ac:dyDescent="0.25">
      <c r="A76" s="159"/>
      <c r="B76" s="160"/>
      <c r="C76" s="160"/>
    </row>
    <row r="77" spans="1:45" s="100" customFormat="1" ht="15.75" customHeight="1" x14ac:dyDescent="0.25">
      <c r="A77" s="159"/>
      <c r="B77" s="160"/>
      <c r="C77" s="160"/>
    </row>
    <row r="78" spans="1:45" s="100" customFormat="1" ht="15.75" customHeight="1" x14ac:dyDescent="0.25">
      <c r="A78" s="159"/>
      <c r="B78" s="160"/>
      <c r="C78" s="160"/>
    </row>
    <row r="79" spans="1:45" s="100" customFormat="1" ht="15.75" customHeight="1" x14ac:dyDescent="0.25">
      <c r="A79" s="159"/>
      <c r="B79" s="160"/>
      <c r="C79" s="160"/>
    </row>
    <row r="80" spans="1:45" s="100" customFormat="1" ht="15.75" customHeight="1" x14ac:dyDescent="0.25">
      <c r="A80" s="159"/>
      <c r="B80" s="160"/>
      <c r="C80" s="160"/>
    </row>
    <row r="81" spans="1:3" s="100" customFormat="1" ht="15.75" customHeight="1" x14ac:dyDescent="0.25">
      <c r="A81" s="159"/>
      <c r="B81" s="160"/>
      <c r="C81" s="160"/>
    </row>
    <row r="82" spans="1:3" s="100" customFormat="1" ht="15.75" customHeight="1" x14ac:dyDescent="0.25">
      <c r="A82" s="159"/>
      <c r="B82" s="160"/>
      <c r="C82" s="160"/>
    </row>
    <row r="83" spans="1:3" s="100" customFormat="1" ht="15.75" customHeight="1" x14ac:dyDescent="0.25">
      <c r="A83" s="159"/>
      <c r="B83" s="160"/>
      <c r="C83" s="160"/>
    </row>
    <row r="84" spans="1:3" s="100" customFormat="1" ht="15.75" customHeight="1" x14ac:dyDescent="0.25">
      <c r="A84" s="159"/>
      <c r="B84" s="160"/>
      <c r="C84" s="160"/>
    </row>
    <row r="85" spans="1:3" s="100" customFormat="1" ht="15.75" customHeight="1" x14ac:dyDescent="0.25">
      <c r="A85" s="159"/>
      <c r="B85" s="160"/>
      <c r="C85" s="160"/>
    </row>
    <row r="86" spans="1:3" s="100" customFormat="1" ht="15.75" customHeight="1" x14ac:dyDescent="0.25">
      <c r="A86" s="159"/>
      <c r="B86" s="160"/>
      <c r="C86" s="160"/>
    </row>
    <row r="87" spans="1:3" s="100" customFormat="1" ht="15.75" customHeight="1" x14ac:dyDescent="0.25">
      <c r="A87" s="159"/>
      <c r="B87" s="160"/>
      <c r="C87" s="160"/>
    </row>
    <row r="88" spans="1:3" s="100" customFormat="1" ht="15.75" customHeight="1" x14ac:dyDescent="0.25">
      <c r="A88" s="159"/>
      <c r="B88" s="160"/>
      <c r="C88" s="160"/>
    </row>
    <row r="89" spans="1:3" s="100" customFormat="1" ht="15.75" customHeight="1" x14ac:dyDescent="0.25">
      <c r="A89" s="159"/>
      <c r="B89" s="160"/>
      <c r="C89" s="160"/>
    </row>
    <row r="90" spans="1:3" s="100" customFormat="1" ht="15.75" customHeight="1" x14ac:dyDescent="0.25">
      <c r="A90" s="159"/>
      <c r="B90" s="160"/>
      <c r="C90" s="160"/>
    </row>
    <row r="91" spans="1:3" s="100" customFormat="1" ht="15.75" customHeight="1" x14ac:dyDescent="0.25">
      <c r="A91" s="159"/>
      <c r="B91" s="160"/>
      <c r="C91" s="160"/>
    </row>
    <row r="92" spans="1:3" s="100" customFormat="1" ht="15.75" customHeight="1" x14ac:dyDescent="0.25">
      <c r="A92" s="159"/>
      <c r="B92" s="160"/>
      <c r="C92" s="160"/>
    </row>
    <row r="93" spans="1:3" s="100" customFormat="1" ht="15.75" customHeight="1" x14ac:dyDescent="0.25">
      <c r="A93" s="159"/>
      <c r="B93" s="160"/>
      <c r="C93" s="160"/>
    </row>
    <row r="94" spans="1:3" s="100" customFormat="1" ht="15.75" customHeight="1" x14ac:dyDescent="0.25">
      <c r="A94" s="159"/>
      <c r="B94" s="160"/>
      <c r="C94" s="160"/>
    </row>
    <row r="95" spans="1:3" s="100" customFormat="1" ht="15.75" customHeight="1" x14ac:dyDescent="0.25">
      <c r="A95" s="159"/>
      <c r="B95" s="160"/>
      <c r="C95" s="160"/>
    </row>
    <row r="96" spans="1:3" s="100" customFormat="1" ht="15.75" customHeight="1" x14ac:dyDescent="0.25">
      <c r="A96" s="159"/>
      <c r="B96" s="160"/>
      <c r="C96" s="160"/>
    </row>
    <row r="97" spans="1:3" s="100" customFormat="1" ht="15.75" customHeight="1" x14ac:dyDescent="0.25">
      <c r="A97" s="159"/>
      <c r="B97" s="160"/>
      <c r="C97" s="160"/>
    </row>
    <row r="98" spans="1:3" s="100" customFormat="1" ht="15.75" customHeight="1" x14ac:dyDescent="0.25">
      <c r="A98" s="159"/>
      <c r="B98" s="160"/>
      <c r="C98" s="160"/>
    </row>
    <row r="99" spans="1:3" s="100" customFormat="1" ht="15.75" customHeight="1" x14ac:dyDescent="0.25">
      <c r="A99" s="159"/>
      <c r="B99" s="160"/>
      <c r="C99" s="160"/>
    </row>
    <row r="100" spans="1:3" s="100" customFormat="1" ht="15.75" customHeight="1" x14ac:dyDescent="0.25">
      <c r="A100" s="159"/>
      <c r="B100" s="160"/>
      <c r="C100" s="160"/>
    </row>
    <row r="101" spans="1:3" s="100" customFormat="1" ht="15.75" customHeight="1" x14ac:dyDescent="0.25">
      <c r="A101" s="159"/>
      <c r="B101" s="160"/>
      <c r="C101" s="160"/>
    </row>
    <row r="102" spans="1:3" s="100" customFormat="1" ht="15.75" customHeight="1" x14ac:dyDescent="0.25">
      <c r="A102" s="159"/>
      <c r="B102" s="160"/>
      <c r="C102" s="160"/>
    </row>
    <row r="103" spans="1:3" s="100" customFormat="1" ht="15.75" customHeight="1" x14ac:dyDescent="0.25">
      <c r="A103" s="159"/>
      <c r="B103" s="160"/>
      <c r="C103" s="160"/>
    </row>
    <row r="104" spans="1:3" s="100" customFormat="1" ht="15.75" customHeight="1" x14ac:dyDescent="0.25">
      <c r="A104" s="159"/>
      <c r="B104" s="160"/>
      <c r="C104" s="160"/>
    </row>
    <row r="105" spans="1:3" s="100" customFormat="1" ht="15.75" customHeight="1" x14ac:dyDescent="0.25">
      <c r="A105" s="159"/>
      <c r="B105" s="160"/>
      <c r="C105" s="160"/>
    </row>
    <row r="106" spans="1:3" s="100" customFormat="1" ht="15.75" customHeight="1" x14ac:dyDescent="0.25">
      <c r="A106" s="159"/>
      <c r="B106" s="160"/>
      <c r="C106" s="160"/>
    </row>
    <row r="107" spans="1:3" s="100" customFormat="1" ht="15.75" customHeight="1" x14ac:dyDescent="0.25">
      <c r="A107" s="159"/>
      <c r="B107" s="160"/>
      <c r="C107" s="160"/>
    </row>
    <row r="108" spans="1:3" s="100" customFormat="1" ht="15.75" customHeight="1" x14ac:dyDescent="0.25">
      <c r="A108" s="159"/>
      <c r="B108" s="160"/>
      <c r="C108" s="160"/>
    </row>
    <row r="109" spans="1:3" s="100" customFormat="1" ht="15.75" customHeight="1" x14ac:dyDescent="0.25">
      <c r="A109" s="159"/>
      <c r="B109" s="160"/>
      <c r="C109" s="160"/>
    </row>
    <row r="110" spans="1:3" s="100" customFormat="1" ht="15.75" customHeight="1" x14ac:dyDescent="0.25">
      <c r="A110" s="159"/>
      <c r="B110" s="160"/>
      <c r="C110" s="160"/>
    </row>
    <row r="111" spans="1:3" s="100" customFormat="1" ht="15.75" customHeight="1" x14ac:dyDescent="0.25">
      <c r="A111" s="159"/>
      <c r="B111" s="160"/>
      <c r="C111" s="160"/>
    </row>
    <row r="112" spans="1:3" s="100" customFormat="1" ht="15.75" customHeight="1" x14ac:dyDescent="0.25">
      <c r="A112" s="159"/>
      <c r="B112" s="160"/>
      <c r="C112" s="160"/>
    </row>
    <row r="113" spans="1:3" s="100" customFormat="1" ht="15.75" customHeight="1" x14ac:dyDescent="0.25">
      <c r="A113" s="159"/>
      <c r="B113" s="160"/>
      <c r="C113" s="160"/>
    </row>
    <row r="114" spans="1:3" s="100" customFormat="1" ht="15.75" customHeight="1" x14ac:dyDescent="0.25">
      <c r="A114" s="159"/>
      <c r="B114" s="160"/>
      <c r="C114" s="160"/>
    </row>
    <row r="115" spans="1:3" s="100" customFormat="1" ht="15.75" customHeight="1" x14ac:dyDescent="0.25">
      <c r="A115" s="159"/>
      <c r="B115" s="160"/>
      <c r="C115" s="160"/>
    </row>
    <row r="116" spans="1:3" s="100" customFormat="1" ht="15.75" customHeight="1" x14ac:dyDescent="0.25">
      <c r="A116" s="159"/>
      <c r="B116" s="160"/>
      <c r="C116" s="160"/>
    </row>
    <row r="117" spans="1:3" s="100" customFormat="1" ht="15.75" customHeight="1" x14ac:dyDescent="0.25">
      <c r="A117" s="159"/>
      <c r="B117" s="160"/>
      <c r="C117" s="160"/>
    </row>
    <row r="118" spans="1:3" s="100" customFormat="1" ht="15.75" customHeight="1" x14ac:dyDescent="0.25">
      <c r="A118" s="159"/>
      <c r="B118" s="160"/>
      <c r="C118" s="160"/>
    </row>
    <row r="119" spans="1:3" s="100" customFormat="1" ht="15.75" customHeight="1" x14ac:dyDescent="0.25">
      <c r="A119" s="159"/>
      <c r="B119" s="160"/>
      <c r="C119" s="160"/>
    </row>
    <row r="120" spans="1:3" s="100" customFormat="1" ht="15.75" customHeight="1" x14ac:dyDescent="0.25">
      <c r="A120" s="159"/>
      <c r="B120" s="160"/>
      <c r="C120" s="160"/>
    </row>
    <row r="121" spans="1:3" s="100" customFormat="1" ht="15.75" customHeight="1" x14ac:dyDescent="0.25">
      <c r="A121" s="159"/>
      <c r="B121" s="160"/>
      <c r="C121" s="160"/>
    </row>
    <row r="122" spans="1:3" s="100" customFormat="1" ht="15.75" customHeight="1" x14ac:dyDescent="0.25">
      <c r="A122" s="159"/>
      <c r="B122" s="160"/>
      <c r="C122" s="160"/>
    </row>
    <row r="123" spans="1:3" s="100" customFormat="1" ht="15.75" customHeight="1" x14ac:dyDescent="0.25">
      <c r="A123" s="159"/>
      <c r="B123" s="160"/>
      <c r="C123" s="160"/>
    </row>
    <row r="124" spans="1:3" s="100" customFormat="1" ht="15.75" customHeight="1" x14ac:dyDescent="0.25">
      <c r="A124" s="159"/>
      <c r="B124" s="160"/>
      <c r="C124" s="160"/>
    </row>
    <row r="125" spans="1:3" s="100" customFormat="1" ht="15.75" customHeight="1" x14ac:dyDescent="0.25">
      <c r="A125" s="159"/>
      <c r="B125" s="160"/>
      <c r="C125" s="160"/>
    </row>
    <row r="126" spans="1:3" s="100" customFormat="1" ht="15.75" customHeight="1" x14ac:dyDescent="0.25">
      <c r="A126" s="159"/>
      <c r="B126" s="160"/>
      <c r="C126" s="160"/>
    </row>
    <row r="127" spans="1:3" s="100" customFormat="1" ht="15.75" customHeight="1" x14ac:dyDescent="0.25">
      <c r="A127" s="159"/>
      <c r="B127" s="160"/>
      <c r="C127" s="160"/>
    </row>
    <row r="128" spans="1:3" s="100" customFormat="1" ht="15.75" customHeight="1" x14ac:dyDescent="0.25">
      <c r="A128" s="159"/>
      <c r="B128" s="160"/>
      <c r="C128" s="160"/>
    </row>
    <row r="129" spans="1:45" s="100" customFormat="1" ht="15.75" customHeight="1" x14ac:dyDescent="0.25">
      <c r="A129" s="159"/>
      <c r="B129" s="160"/>
      <c r="C129" s="160"/>
    </row>
    <row r="130" spans="1:45" s="100" customFormat="1" ht="15.75" customHeight="1" x14ac:dyDescent="0.25">
      <c r="A130" s="159"/>
      <c r="B130" s="160"/>
      <c r="C130" s="160"/>
    </row>
    <row r="131" spans="1:45" s="100" customFormat="1" ht="15.75" customHeight="1" x14ac:dyDescent="0.25">
      <c r="A131" s="159"/>
      <c r="B131" s="98"/>
      <c r="C131" s="98"/>
    </row>
    <row r="132" spans="1:45" s="100" customFormat="1" ht="15.75" customHeight="1" x14ac:dyDescent="0.25">
      <c r="A132" s="159"/>
      <c r="B132" s="98"/>
      <c r="C132" s="98"/>
    </row>
    <row r="133" spans="1:45" s="100" customFormat="1" ht="15.75" customHeight="1" x14ac:dyDescent="0.25">
      <c r="A133" s="159"/>
      <c r="B133" s="98"/>
      <c r="C133" s="98"/>
    </row>
    <row r="134" spans="1:45" s="100" customFormat="1" ht="15.75" customHeight="1" x14ac:dyDescent="0.25">
      <c r="A134" s="159"/>
      <c r="B134" s="98"/>
      <c r="C134" s="98"/>
    </row>
    <row r="135" spans="1:45" s="100" customFormat="1" ht="15.75" customHeight="1" x14ac:dyDescent="0.25">
      <c r="A135" s="159"/>
      <c r="B135" s="98"/>
      <c r="C135" s="98"/>
    </row>
    <row r="136" spans="1:45" s="100" customFormat="1" ht="15.75" customHeight="1" x14ac:dyDescent="0.25">
      <c r="A136" s="159"/>
      <c r="B136" s="98"/>
      <c r="C136" s="98"/>
    </row>
    <row r="137" spans="1:45" s="100" customFormat="1" ht="15.75" customHeight="1" x14ac:dyDescent="0.25">
      <c r="A137" s="159"/>
      <c r="B137" s="98"/>
      <c r="C137" s="98"/>
    </row>
    <row r="138" spans="1:45" ht="15.75" customHeight="1" x14ac:dyDescent="0.25">
      <c r="A138" s="159"/>
      <c r="B138" s="98"/>
      <c r="C138" s="98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</row>
    <row r="139" spans="1:45" ht="15.75" customHeight="1" x14ac:dyDescent="0.25">
      <c r="A139" s="159"/>
      <c r="B139" s="98"/>
      <c r="C139" s="98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</row>
    <row r="140" spans="1:45" ht="15.75" customHeight="1" x14ac:dyDescent="0.25">
      <c r="A140" s="161"/>
      <c r="B140" s="96"/>
      <c r="C140" s="96"/>
    </row>
    <row r="141" spans="1:45" ht="15.75" customHeight="1" x14ac:dyDescent="0.25">
      <c r="A141" s="161"/>
      <c r="B141" s="96"/>
      <c r="C141" s="96"/>
    </row>
    <row r="142" spans="1:45" ht="15.75" customHeight="1" x14ac:dyDescent="0.25">
      <c r="A142" s="161"/>
      <c r="B142" s="96"/>
      <c r="C142" s="96"/>
    </row>
    <row r="143" spans="1:45" ht="15.75" customHeight="1" x14ac:dyDescent="0.25">
      <c r="A143" s="161"/>
      <c r="B143" s="96"/>
      <c r="C143" s="96"/>
    </row>
    <row r="144" spans="1:45" ht="15.75" customHeight="1" x14ac:dyDescent="0.25">
      <c r="A144" s="161"/>
      <c r="B144" s="96"/>
      <c r="C144" s="96"/>
    </row>
    <row r="145" spans="1:3" ht="15.75" customHeight="1" x14ac:dyDescent="0.25">
      <c r="A145" s="161"/>
      <c r="B145" s="96"/>
      <c r="C145" s="96"/>
    </row>
    <row r="146" spans="1:3" ht="15.75" customHeight="1" x14ac:dyDescent="0.25">
      <c r="A146" s="161"/>
      <c r="B146" s="96"/>
      <c r="C146" s="96"/>
    </row>
    <row r="147" spans="1:3" ht="15.75" customHeight="1" x14ac:dyDescent="0.25">
      <c r="A147" s="161"/>
      <c r="B147" s="96"/>
      <c r="C147" s="96"/>
    </row>
    <row r="148" spans="1:3" ht="15.75" customHeight="1" x14ac:dyDescent="0.25">
      <c r="A148" s="161"/>
      <c r="B148" s="96"/>
      <c r="C148" s="96"/>
    </row>
    <row r="149" spans="1:3" ht="15.75" customHeight="1" x14ac:dyDescent="0.25">
      <c r="A149" s="161"/>
      <c r="B149" s="96"/>
      <c r="C149" s="96"/>
    </row>
    <row r="150" spans="1:3" ht="15.75" customHeight="1" x14ac:dyDescent="0.25">
      <c r="A150" s="161"/>
      <c r="B150" s="96"/>
      <c r="C150" s="96"/>
    </row>
    <row r="151" spans="1:3" ht="15.75" customHeight="1" x14ac:dyDescent="0.25">
      <c r="A151" s="161"/>
      <c r="B151" s="96"/>
      <c r="C151" s="96"/>
    </row>
    <row r="152" spans="1:3" ht="15.75" customHeight="1" x14ac:dyDescent="0.25">
      <c r="A152" s="161"/>
      <c r="B152" s="96"/>
      <c r="C152" s="96"/>
    </row>
    <row r="153" spans="1:3" ht="15.75" customHeight="1" x14ac:dyDescent="0.25">
      <c r="A153" s="161"/>
      <c r="B153" s="96"/>
      <c r="C153" s="96"/>
    </row>
    <row r="154" spans="1:3" ht="15.75" customHeight="1" x14ac:dyDescent="0.25">
      <c r="A154" s="161"/>
      <c r="B154" s="96"/>
      <c r="C154" s="96"/>
    </row>
    <row r="155" spans="1:3" ht="15.75" customHeight="1" x14ac:dyDescent="0.25">
      <c r="A155" s="161"/>
      <c r="B155" s="96"/>
      <c r="C155" s="96"/>
    </row>
    <row r="156" spans="1:3" ht="15.75" customHeight="1" x14ac:dyDescent="0.25">
      <c r="A156" s="161"/>
      <c r="B156" s="96"/>
      <c r="C156" s="96"/>
    </row>
    <row r="157" spans="1:3" ht="15.75" customHeight="1" x14ac:dyDescent="0.25">
      <c r="A157" s="161"/>
      <c r="B157" s="96"/>
      <c r="C157" s="96"/>
    </row>
    <row r="158" spans="1:3" ht="15.75" customHeight="1" x14ac:dyDescent="0.25">
      <c r="A158" s="161"/>
      <c r="B158" s="96"/>
      <c r="C158" s="96"/>
    </row>
    <row r="159" spans="1:3" ht="15.75" customHeight="1" x14ac:dyDescent="0.25">
      <c r="A159" s="161"/>
      <c r="B159" s="96"/>
      <c r="C159" s="96"/>
    </row>
    <row r="160" spans="1:3" ht="15.75" customHeight="1" x14ac:dyDescent="0.25">
      <c r="A160" s="161"/>
      <c r="B160" s="96"/>
      <c r="C160" s="96"/>
    </row>
    <row r="161" spans="1:3" ht="15.75" customHeight="1" x14ac:dyDescent="0.25">
      <c r="A161" s="161"/>
      <c r="B161" s="96"/>
      <c r="C161" s="96"/>
    </row>
    <row r="162" spans="1:3" ht="15.75" customHeight="1" x14ac:dyDescent="0.25">
      <c r="A162" s="161"/>
      <c r="B162" s="96"/>
      <c r="C162" s="96"/>
    </row>
    <row r="163" spans="1:3" ht="15.75" customHeight="1" x14ac:dyDescent="0.25">
      <c r="A163" s="161"/>
      <c r="B163" s="96"/>
      <c r="C163" s="96"/>
    </row>
    <row r="164" spans="1:3" ht="15.75" customHeight="1" x14ac:dyDescent="0.25">
      <c r="A164" s="161"/>
      <c r="B164" s="96"/>
      <c r="C164" s="96"/>
    </row>
    <row r="165" spans="1:3" ht="15.75" customHeight="1" x14ac:dyDescent="0.25">
      <c r="A165" s="161"/>
      <c r="B165" s="96"/>
      <c r="C165" s="96"/>
    </row>
    <row r="166" spans="1:3" ht="15.75" customHeight="1" x14ac:dyDescent="0.25">
      <c r="A166" s="161"/>
      <c r="B166" s="96"/>
      <c r="C166" s="96"/>
    </row>
    <row r="167" spans="1:3" ht="15.75" customHeight="1" x14ac:dyDescent="0.25">
      <c r="A167" s="161"/>
      <c r="B167" s="96"/>
      <c r="C167" s="96"/>
    </row>
    <row r="168" spans="1:3" ht="15.75" customHeight="1" x14ac:dyDescent="0.25">
      <c r="A168" s="161"/>
      <c r="B168" s="96"/>
      <c r="C168" s="96"/>
    </row>
    <row r="169" spans="1:3" ht="15.75" customHeight="1" x14ac:dyDescent="0.25">
      <c r="A169" s="161"/>
      <c r="B169" s="96"/>
      <c r="C169" s="96"/>
    </row>
    <row r="170" spans="1:3" ht="15.75" customHeight="1" x14ac:dyDescent="0.25">
      <c r="A170" s="161"/>
      <c r="B170" s="96"/>
      <c r="C170" s="96"/>
    </row>
    <row r="171" spans="1:3" ht="15.75" customHeight="1" x14ac:dyDescent="0.25">
      <c r="A171" s="161"/>
      <c r="B171" s="96"/>
      <c r="C171" s="96"/>
    </row>
    <row r="172" spans="1:3" x14ac:dyDescent="0.25">
      <c r="A172" s="161"/>
      <c r="B172" s="96"/>
      <c r="C172" s="96"/>
    </row>
    <row r="173" spans="1:3" x14ac:dyDescent="0.25">
      <c r="A173" s="161"/>
      <c r="B173" s="96"/>
      <c r="C173" s="96"/>
    </row>
    <row r="174" spans="1:3" x14ac:dyDescent="0.25">
      <c r="A174" s="161"/>
      <c r="B174" s="96"/>
      <c r="C174" s="96"/>
    </row>
    <row r="175" spans="1:3" x14ac:dyDescent="0.25">
      <c r="A175" s="161"/>
      <c r="B175" s="96"/>
      <c r="C175" s="96"/>
    </row>
    <row r="176" spans="1:3" x14ac:dyDescent="0.25">
      <c r="A176" s="161"/>
      <c r="B176" s="96"/>
      <c r="C176" s="96"/>
    </row>
    <row r="177" spans="1:3" x14ac:dyDescent="0.25">
      <c r="A177" s="161"/>
      <c r="B177" s="96"/>
      <c r="C177" s="96"/>
    </row>
    <row r="178" spans="1:3" x14ac:dyDescent="0.25">
      <c r="A178" s="161"/>
      <c r="B178" s="96"/>
      <c r="C178" s="96"/>
    </row>
    <row r="179" spans="1:3" x14ac:dyDescent="0.25">
      <c r="A179" s="161"/>
      <c r="B179" s="96"/>
      <c r="C179" s="96"/>
    </row>
    <row r="180" spans="1:3" x14ac:dyDescent="0.25">
      <c r="A180" s="161"/>
      <c r="B180" s="96"/>
      <c r="C180" s="96"/>
    </row>
    <row r="181" spans="1:3" x14ac:dyDescent="0.25">
      <c r="A181" s="161"/>
      <c r="B181" s="96"/>
      <c r="C181" s="96"/>
    </row>
    <row r="182" spans="1:3" x14ac:dyDescent="0.25">
      <c r="A182" s="161"/>
      <c r="B182" s="96"/>
      <c r="C182" s="96"/>
    </row>
    <row r="183" spans="1:3" x14ac:dyDescent="0.25">
      <c r="A183" s="161"/>
      <c r="B183" s="96"/>
      <c r="C183" s="96"/>
    </row>
    <row r="184" spans="1:3" x14ac:dyDescent="0.25">
      <c r="A184" s="161"/>
      <c r="B184" s="96"/>
      <c r="C184" s="96"/>
    </row>
    <row r="185" spans="1:3" x14ac:dyDescent="0.25">
      <c r="A185" s="161"/>
      <c r="B185" s="96"/>
      <c r="C185" s="96"/>
    </row>
    <row r="186" spans="1:3" x14ac:dyDescent="0.25">
      <c r="A186" s="161"/>
      <c r="B186" s="96"/>
      <c r="C186" s="96"/>
    </row>
    <row r="187" spans="1:3" x14ac:dyDescent="0.25">
      <c r="A187" s="161"/>
      <c r="B187" s="96"/>
      <c r="C187" s="96"/>
    </row>
    <row r="188" spans="1:3" x14ac:dyDescent="0.25">
      <c r="A188" s="161"/>
      <c r="B188" s="96"/>
      <c r="C188" s="96"/>
    </row>
    <row r="189" spans="1:3" x14ac:dyDescent="0.25">
      <c r="A189" s="161"/>
      <c r="B189" s="96"/>
      <c r="C189" s="96"/>
    </row>
    <row r="190" spans="1:3" x14ac:dyDescent="0.25">
      <c r="A190" s="161"/>
      <c r="B190" s="96"/>
      <c r="C190" s="96"/>
    </row>
    <row r="191" spans="1:3" x14ac:dyDescent="0.25">
      <c r="A191" s="161"/>
      <c r="B191" s="96"/>
      <c r="C191" s="96"/>
    </row>
    <row r="192" spans="1:3" x14ac:dyDescent="0.25">
      <c r="A192" s="161"/>
      <c r="B192" s="96"/>
      <c r="C192" s="96"/>
    </row>
    <row r="193" spans="1:3" x14ac:dyDescent="0.25">
      <c r="A193" s="161"/>
      <c r="B193" s="96"/>
      <c r="C193" s="96"/>
    </row>
    <row r="194" spans="1:3" x14ac:dyDescent="0.25">
      <c r="A194" s="161"/>
      <c r="B194" s="96"/>
      <c r="C194" s="96"/>
    </row>
    <row r="195" spans="1:3" x14ac:dyDescent="0.25">
      <c r="A195" s="161"/>
      <c r="B195" s="96"/>
      <c r="C195" s="96"/>
    </row>
    <row r="196" spans="1:3" x14ac:dyDescent="0.25">
      <c r="A196" s="161"/>
      <c r="B196" s="96"/>
      <c r="C196" s="96"/>
    </row>
    <row r="197" spans="1:3" x14ac:dyDescent="0.25">
      <c r="A197" s="161"/>
      <c r="B197" s="96"/>
      <c r="C197" s="96"/>
    </row>
    <row r="198" spans="1:3" x14ac:dyDescent="0.25">
      <c r="A198" s="161"/>
      <c r="B198" s="96"/>
      <c r="C198" s="96"/>
    </row>
    <row r="199" spans="1:3" x14ac:dyDescent="0.25">
      <c r="A199" s="161"/>
      <c r="B199" s="96"/>
      <c r="C199" s="96"/>
    </row>
    <row r="200" spans="1:3" x14ac:dyDescent="0.25">
      <c r="A200" s="161"/>
      <c r="B200" s="96"/>
      <c r="C200" s="96"/>
    </row>
    <row r="201" spans="1:3" x14ac:dyDescent="0.25">
      <c r="A201" s="161"/>
      <c r="B201" s="96"/>
      <c r="C201" s="96"/>
    </row>
    <row r="202" spans="1:3" x14ac:dyDescent="0.25">
      <c r="A202" s="161"/>
      <c r="B202" s="96"/>
      <c r="C202" s="96"/>
    </row>
    <row r="203" spans="1:3" x14ac:dyDescent="0.25">
      <c r="A203" s="161"/>
      <c r="B203" s="96"/>
      <c r="C203" s="96"/>
    </row>
    <row r="204" spans="1:3" x14ac:dyDescent="0.25">
      <c r="A204" s="161"/>
      <c r="B204" s="96"/>
      <c r="C204" s="96"/>
    </row>
    <row r="205" spans="1:3" x14ac:dyDescent="0.25">
      <c r="A205" s="161"/>
      <c r="B205" s="96"/>
      <c r="C205" s="96"/>
    </row>
    <row r="206" spans="1:3" x14ac:dyDescent="0.25">
      <c r="A206" s="161"/>
      <c r="B206" s="96"/>
      <c r="C206" s="96"/>
    </row>
    <row r="207" spans="1:3" x14ac:dyDescent="0.25">
      <c r="A207" s="161"/>
      <c r="B207" s="96"/>
      <c r="C207" s="96"/>
    </row>
    <row r="208" spans="1:3" x14ac:dyDescent="0.25">
      <c r="A208" s="161"/>
      <c r="B208" s="96"/>
      <c r="C208" s="96"/>
    </row>
    <row r="209" spans="1:3" x14ac:dyDescent="0.25">
      <c r="A209" s="161"/>
      <c r="B209" s="96"/>
      <c r="C209" s="96"/>
    </row>
    <row r="210" spans="1:3" x14ac:dyDescent="0.25">
      <c r="A210" s="161"/>
      <c r="B210" s="96"/>
      <c r="C210" s="96"/>
    </row>
    <row r="211" spans="1:3" x14ac:dyDescent="0.25">
      <c r="A211" s="161"/>
      <c r="B211" s="96"/>
      <c r="C211" s="96"/>
    </row>
    <row r="212" spans="1:3" x14ac:dyDescent="0.25">
      <c r="A212" s="161"/>
      <c r="B212" s="96"/>
      <c r="C212" s="96"/>
    </row>
    <row r="213" spans="1:3" x14ac:dyDescent="0.25">
      <c r="A213" s="161"/>
      <c r="B213" s="96"/>
      <c r="C213" s="96"/>
    </row>
    <row r="214" spans="1:3" x14ac:dyDescent="0.25">
      <c r="A214" s="161"/>
      <c r="B214" s="96"/>
      <c r="C214" s="96"/>
    </row>
    <row r="215" spans="1:3" x14ac:dyDescent="0.25">
      <c r="A215" s="161"/>
      <c r="B215" s="96"/>
      <c r="C215" s="96"/>
    </row>
    <row r="216" spans="1:3" x14ac:dyDescent="0.25">
      <c r="A216" s="161"/>
      <c r="B216" s="96"/>
      <c r="C216" s="96"/>
    </row>
    <row r="217" spans="1:3" x14ac:dyDescent="0.25">
      <c r="A217" s="161"/>
      <c r="B217" s="96"/>
      <c r="C217" s="96"/>
    </row>
    <row r="218" spans="1:3" x14ac:dyDescent="0.25">
      <c r="A218" s="161"/>
      <c r="B218" s="96"/>
      <c r="C218" s="96"/>
    </row>
    <row r="219" spans="1:3" x14ac:dyDescent="0.25">
      <c r="A219" s="161"/>
      <c r="B219" s="96"/>
      <c r="C219" s="96"/>
    </row>
    <row r="220" spans="1:3" x14ac:dyDescent="0.25">
      <c r="A220" s="161"/>
      <c r="B220" s="96"/>
      <c r="C220" s="96"/>
    </row>
    <row r="221" spans="1:3" x14ac:dyDescent="0.25">
      <c r="A221" s="161"/>
      <c r="B221" s="96"/>
      <c r="C221" s="96"/>
    </row>
    <row r="222" spans="1:3" x14ac:dyDescent="0.25">
      <c r="A222" s="161"/>
      <c r="B222" s="96"/>
      <c r="C222" s="96"/>
    </row>
    <row r="223" spans="1:3" x14ac:dyDescent="0.25">
      <c r="A223" s="161"/>
      <c r="B223" s="96"/>
      <c r="C223" s="96"/>
    </row>
    <row r="224" spans="1:3" x14ac:dyDescent="0.25">
      <c r="A224" s="161"/>
      <c r="B224" s="96"/>
      <c r="C224" s="96"/>
    </row>
    <row r="225" spans="1:3" x14ac:dyDescent="0.25">
      <c r="A225" s="161"/>
      <c r="B225" s="96"/>
      <c r="C225" s="96"/>
    </row>
    <row r="226" spans="1:3" x14ac:dyDescent="0.25">
      <c r="A226" s="161"/>
      <c r="B226" s="96"/>
      <c r="C226" s="96"/>
    </row>
    <row r="227" spans="1:3" x14ac:dyDescent="0.25">
      <c r="A227" s="161"/>
      <c r="B227" s="96"/>
      <c r="C227" s="96"/>
    </row>
    <row r="228" spans="1:3" x14ac:dyDescent="0.25">
      <c r="A228" s="161"/>
      <c r="B228" s="96"/>
      <c r="C228" s="96"/>
    </row>
    <row r="229" spans="1:3" x14ac:dyDescent="0.25">
      <c r="A229" s="161"/>
      <c r="B229" s="96"/>
      <c r="C229" s="96"/>
    </row>
    <row r="230" spans="1:3" x14ac:dyDescent="0.25">
      <c r="A230" s="161"/>
      <c r="B230" s="96"/>
      <c r="C230" s="96"/>
    </row>
    <row r="231" spans="1:3" x14ac:dyDescent="0.25">
      <c r="A231" s="161"/>
      <c r="B231" s="96"/>
      <c r="C231" s="96"/>
    </row>
    <row r="232" spans="1:3" x14ac:dyDescent="0.25">
      <c r="A232" s="161"/>
      <c r="B232" s="96"/>
      <c r="C232" s="96"/>
    </row>
    <row r="233" spans="1:3" x14ac:dyDescent="0.25">
      <c r="A233" s="161"/>
      <c r="B233" s="96"/>
      <c r="C233" s="96"/>
    </row>
    <row r="234" spans="1:3" x14ac:dyDescent="0.25">
      <c r="A234" s="161"/>
      <c r="B234" s="96"/>
      <c r="C234" s="96"/>
    </row>
    <row r="235" spans="1:3" x14ac:dyDescent="0.25">
      <c r="A235" s="161"/>
      <c r="B235" s="96"/>
      <c r="C235" s="96"/>
    </row>
    <row r="236" spans="1:3" x14ac:dyDescent="0.25">
      <c r="A236" s="161"/>
      <c r="B236" s="96"/>
      <c r="C236" s="96"/>
    </row>
  </sheetData>
  <sheetProtection selectLockedCells="1"/>
  <protectedRanges>
    <protectedRange sqref="C52" name="Tartomány4"/>
    <protectedRange sqref="C64:C65" name="Tartomány4_1"/>
  </protectedRanges>
  <mergeCells count="55">
    <mergeCell ref="A6:A9"/>
    <mergeCell ref="B6:B9"/>
    <mergeCell ref="C6:C9"/>
    <mergeCell ref="D6:AA6"/>
    <mergeCell ref="AB6:AM6"/>
    <mergeCell ref="N8:N9"/>
    <mergeCell ref="AF8:AF9"/>
    <mergeCell ref="O8:O9"/>
    <mergeCell ref="P8:Q8"/>
    <mergeCell ref="R8:S8"/>
    <mergeCell ref="T8:T9"/>
    <mergeCell ref="U8:U9"/>
    <mergeCell ref="V8:W8"/>
    <mergeCell ref="A1:AS1"/>
    <mergeCell ref="A2:AS2"/>
    <mergeCell ref="A3:AS3"/>
    <mergeCell ref="A4:AS4"/>
    <mergeCell ref="A5:AS5"/>
    <mergeCell ref="AN6:AS7"/>
    <mergeCell ref="AT6:AT9"/>
    <mergeCell ref="AU6:AU9"/>
    <mergeCell ref="D7:I7"/>
    <mergeCell ref="J7:O7"/>
    <mergeCell ref="P7:U7"/>
    <mergeCell ref="V7:AA7"/>
    <mergeCell ref="AB7:AG7"/>
    <mergeCell ref="AH7:AM7"/>
    <mergeCell ref="D8:E8"/>
    <mergeCell ref="F8:G8"/>
    <mergeCell ref="H8:H9"/>
    <mergeCell ref="I8:I9"/>
    <mergeCell ref="J8:K8"/>
    <mergeCell ref="L8:M8"/>
    <mergeCell ref="AD8:AE8"/>
    <mergeCell ref="AP8:AQ8"/>
    <mergeCell ref="AR8:AR9"/>
    <mergeCell ref="AS8:AS9"/>
    <mergeCell ref="D41:AA41"/>
    <mergeCell ref="AB41:AM41"/>
    <mergeCell ref="AN41:AS41"/>
    <mergeCell ref="AG8:AG9"/>
    <mergeCell ref="AH8:AI8"/>
    <mergeCell ref="AJ8:AK8"/>
    <mergeCell ref="AL8:AL9"/>
    <mergeCell ref="AM8:AM9"/>
    <mergeCell ref="AN8:AO8"/>
    <mergeCell ref="X8:Y8"/>
    <mergeCell ref="Z8:Z9"/>
    <mergeCell ref="AA8:AA9"/>
    <mergeCell ref="AB8:AC8"/>
    <mergeCell ref="D47:AA47"/>
    <mergeCell ref="AB47:AM47"/>
    <mergeCell ref="AN47:AS47"/>
    <mergeCell ref="A51:AA51"/>
    <mergeCell ref="A52:AA52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236"/>
  <sheetViews>
    <sheetView zoomScaleNormal="100" workbookViewId="0">
      <pane xSplit="3" ySplit="8" topLeftCell="R30" activePane="bottomRight" state="frozen"/>
      <selection pane="topRight" activeCell="D1" sqref="D1"/>
      <selection pane="bottomLeft" activeCell="A9" sqref="A9"/>
      <selection pane="bottomRight" sqref="A1:AU50"/>
    </sheetView>
  </sheetViews>
  <sheetFormatPr defaultColWidth="10.6640625" defaultRowHeight="15.75" x14ac:dyDescent="0.25"/>
  <cols>
    <col min="1" max="1" width="17.1640625" style="162" customWidth="1"/>
    <col min="2" max="2" width="7.1640625" style="97" customWidth="1"/>
    <col min="3" max="3" width="60.33203125" style="97" customWidth="1"/>
    <col min="4" max="4" width="5.5" style="97" customWidth="1"/>
    <col min="5" max="5" width="6.83203125" style="97" customWidth="1"/>
    <col min="6" max="6" width="5.5" style="97" customWidth="1"/>
    <col min="7" max="7" width="6.83203125" style="97" customWidth="1"/>
    <col min="8" max="8" width="5.5" style="97" customWidth="1"/>
    <col min="9" max="9" width="5.6640625" style="97" bestFit="1" customWidth="1"/>
    <col min="10" max="10" width="5.5" style="97" customWidth="1"/>
    <col min="11" max="11" width="6.83203125" style="97" customWidth="1"/>
    <col min="12" max="12" width="5.5" style="97" customWidth="1"/>
    <col min="13" max="13" width="6.83203125" style="97" customWidth="1"/>
    <col min="14" max="14" width="5.5" style="97" customWidth="1"/>
    <col min="15" max="15" width="5.6640625" style="97" bestFit="1" customWidth="1"/>
    <col min="16" max="16" width="5.5" style="97" bestFit="1" customWidth="1"/>
    <col min="17" max="17" width="6.83203125" style="97" customWidth="1"/>
    <col min="18" max="18" width="5.5" style="97" bestFit="1" customWidth="1"/>
    <col min="19" max="19" width="6.83203125" style="97" customWidth="1"/>
    <col min="20" max="20" width="5.5" style="97" customWidth="1"/>
    <col min="21" max="21" width="5.6640625" style="97" bestFit="1" customWidth="1"/>
    <col min="22" max="22" width="5.5" style="97" bestFit="1" customWidth="1"/>
    <col min="23" max="23" width="6.83203125" style="97" customWidth="1"/>
    <col min="24" max="24" width="5.5" style="97" bestFit="1" customWidth="1"/>
    <col min="25" max="25" width="6.83203125" style="97" customWidth="1"/>
    <col min="26" max="26" width="5.5" style="97" customWidth="1"/>
    <col min="27" max="27" width="5.6640625" style="97" bestFit="1" customWidth="1"/>
    <col min="28" max="28" width="5.5" style="97" customWidth="1"/>
    <col min="29" max="29" width="6.83203125" style="97" customWidth="1"/>
    <col min="30" max="30" width="5.5" style="97" customWidth="1"/>
    <col min="31" max="31" width="6.83203125" style="97" customWidth="1"/>
    <col min="32" max="32" width="5.5" style="97" customWidth="1"/>
    <col min="33" max="33" width="5.6640625" style="97" bestFit="1" customWidth="1"/>
    <col min="34" max="34" width="5.5" style="97" customWidth="1"/>
    <col min="35" max="35" width="6.83203125" style="97" customWidth="1"/>
    <col min="36" max="36" width="5.5" style="97" customWidth="1"/>
    <col min="37" max="37" width="6.83203125" style="97" customWidth="1"/>
    <col min="38" max="38" width="5.5" style="97" customWidth="1"/>
    <col min="39" max="39" width="7.6640625" style="97" customWidth="1"/>
    <col min="40" max="40" width="6.83203125" style="97" bestFit="1" customWidth="1"/>
    <col min="41" max="41" width="7.5" style="97" customWidth="1"/>
    <col min="42" max="42" width="6.83203125" style="97" bestFit="1" customWidth="1"/>
    <col min="43" max="43" width="7.1640625" style="97" customWidth="1"/>
    <col min="44" max="44" width="6.83203125" style="97" bestFit="1" customWidth="1"/>
    <col min="45" max="45" width="9" style="97" customWidth="1"/>
    <col min="46" max="46" width="36.5" style="97" customWidth="1"/>
    <col min="47" max="47" width="39" style="97" customWidth="1"/>
    <col min="48" max="16384" width="10.6640625" style="97"/>
  </cols>
  <sheetData>
    <row r="1" spans="1:47" ht="21.95" customHeight="1" x14ac:dyDescent="0.2">
      <c r="A1" s="563" t="s">
        <v>0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</row>
    <row r="2" spans="1:47" ht="21.95" customHeight="1" x14ac:dyDescent="0.2">
      <c r="A2" s="497" t="s">
        <v>64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  <c r="AP2" s="497"/>
      <c r="AQ2" s="497"/>
      <c r="AR2" s="497"/>
      <c r="AS2" s="497"/>
    </row>
    <row r="3" spans="1:47" ht="23.25" x14ac:dyDescent="0.2">
      <c r="A3" s="564" t="s">
        <v>177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4"/>
      <c r="AI3" s="564"/>
      <c r="AJ3" s="564"/>
      <c r="AK3" s="564"/>
      <c r="AL3" s="564"/>
      <c r="AM3" s="564"/>
      <c r="AN3" s="564"/>
      <c r="AO3" s="564"/>
      <c r="AP3" s="564"/>
      <c r="AQ3" s="564"/>
      <c r="AR3" s="564"/>
      <c r="AS3" s="564"/>
    </row>
    <row r="4" spans="1:47" s="99" customFormat="1" ht="23.25" x14ac:dyDescent="0.2">
      <c r="A4" s="497" t="s">
        <v>331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7"/>
      <c r="AS4" s="497"/>
    </row>
    <row r="5" spans="1:47" ht="24" customHeight="1" thickBot="1" x14ac:dyDescent="0.25">
      <c r="A5" s="496" t="s">
        <v>65</v>
      </c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</row>
    <row r="6" spans="1:47" ht="15.75" customHeight="1" thickTop="1" thickBot="1" x14ac:dyDescent="0.25">
      <c r="A6" s="565" t="s">
        <v>1</v>
      </c>
      <c r="B6" s="568" t="s">
        <v>2</v>
      </c>
      <c r="C6" s="571" t="s">
        <v>3</v>
      </c>
      <c r="D6" s="574" t="s">
        <v>4</v>
      </c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4" t="s">
        <v>4</v>
      </c>
      <c r="AC6" s="575"/>
      <c r="AD6" s="575"/>
      <c r="AE6" s="575"/>
      <c r="AF6" s="575"/>
      <c r="AG6" s="575"/>
      <c r="AH6" s="575"/>
      <c r="AI6" s="575"/>
      <c r="AJ6" s="575"/>
      <c r="AK6" s="575"/>
      <c r="AL6" s="575"/>
      <c r="AM6" s="575"/>
      <c r="AN6" s="552" t="s">
        <v>5</v>
      </c>
      <c r="AO6" s="553"/>
      <c r="AP6" s="553"/>
      <c r="AQ6" s="553"/>
      <c r="AR6" s="553"/>
      <c r="AS6" s="554"/>
      <c r="AT6" s="517" t="s">
        <v>47</v>
      </c>
      <c r="AU6" s="519" t="s">
        <v>48</v>
      </c>
    </row>
    <row r="7" spans="1:47" ht="15.75" customHeight="1" x14ac:dyDescent="0.2">
      <c r="A7" s="566"/>
      <c r="B7" s="569"/>
      <c r="C7" s="572"/>
      <c r="D7" s="558" t="s">
        <v>6</v>
      </c>
      <c r="E7" s="559"/>
      <c r="F7" s="559"/>
      <c r="G7" s="559"/>
      <c r="H7" s="559"/>
      <c r="I7" s="560"/>
      <c r="J7" s="561" t="s">
        <v>7</v>
      </c>
      <c r="K7" s="559"/>
      <c r="L7" s="559"/>
      <c r="M7" s="559"/>
      <c r="N7" s="559"/>
      <c r="O7" s="562"/>
      <c r="P7" s="558" t="s">
        <v>8</v>
      </c>
      <c r="Q7" s="559"/>
      <c r="R7" s="559"/>
      <c r="S7" s="559"/>
      <c r="T7" s="559"/>
      <c r="U7" s="560"/>
      <c r="V7" s="561" t="s">
        <v>9</v>
      </c>
      <c r="W7" s="559"/>
      <c r="X7" s="559"/>
      <c r="Y7" s="559"/>
      <c r="Z7" s="559"/>
      <c r="AA7" s="560"/>
      <c r="AB7" s="558" t="s">
        <v>10</v>
      </c>
      <c r="AC7" s="559"/>
      <c r="AD7" s="559"/>
      <c r="AE7" s="559"/>
      <c r="AF7" s="559"/>
      <c r="AG7" s="560"/>
      <c r="AH7" s="561" t="s">
        <v>11</v>
      </c>
      <c r="AI7" s="559"/>
      <c r="AJ7" s="559"/>
      <c r="AK7" s="559"/>
      <c r="AL7" s="559"/>
      <c r="AM7" s="562"/>
      <c r="AN7" s="555"/>
      <c r="AO7" s="556"/>
      <c r="AP7" s="556"/>
      <c r="AQ7" s="556"/>
      <c r="AR7" s="556"/>
      <c r="AS7" s="557"/>
      <c r="AT7" s="518"/>
      <c r="AU7" s="520"/>
    </row>
    <row r="8" spans="1:47" ht="15.75" customHeight="1" x14ac:dyDescent="0.2">
      <c r="A8" s="566"/>
      <c r="B8" s="569"/>
      <c r="C8" s="572"/>
      <c r="D8" s="551" t="s">
        <v>12</v>
      </c>
      <c r="E8" s="541"/>
      <c r="F8" s="540" t="s">
        <v>13</v>
      </c>
      <c r="G8" s="541"/>
      <c r="H8" s="542" t="s">
        <v>14</v>
      </c>
      <c r="I8" s="546" t="s">
        <v>36</v>
      </c>
      <c r="J8" s="548" t="s">
        <v>12</v>
      </c>
      <c r="K8" s="541"/>
      <c r="L8" s="540" t="s">
        <v>13</v>
      </c>
      <c r="M8" s="541"/>
      <c r="N8" s="542" t="s">
        <v>14</v>
      </c>
      <c r="O8" s="576" t="s">
        <v>36</v>
      </c>
      <c r="P8" s="551" t="s">
        <v>12</v>
      </c>
      <c r="Q8" s="541"/>
      <c r="R8" s="540" t="s">
        <v>13</v>
      </c>
      <c r="S8" s="541"/>
      <c r="T8" s="542" t="s">
        <v>14</v>
      </c>
      <c r="U8" s="546" t="s">
        <v>36</v>
      </c>
      <c r="V8" s="548" t="s">
        <v>12</v>
      </c>
      <c r="W8" s="541"/>
      <c r="X8" s="540" t="s">
        <v>13</v>
      </c>
      <c r="Y8" s="541"/>
      <c r="Z8" s="542" t="s">
        <v>14</v>
      </c>
      <c r="AA8" s="549" t="s">
        <v>36</v>
      </c>
      <c r="AB8" s="551" t="s">
        <v>12</v>
      </c>
      <c r="AC8" s="541"/>
      <c r="AD8" s="540" t="s">
        <v>13</v>
      </c>
      <c r="AE8" s="541"/>
      <c r="AF8" s="542" t="s">
        <v>14</v>
      </c>
      <c r="AG8" s="546" t="s">
        <v>36</v>
      </c>
      <c r="AH8" s="548" t="s">
        <v>12</v>
      </c>
      <c r="AI8" s="541"/>
      <c r="AJ8" s="540" t="s">
        <v>13</v>
      </c>
      <c r="AK8" s="541"/>
      <c r="AL8" s="542" t="s">
        <v>14</v>
      </c>
      <c r="AM8" s="549" t="s">
        <v>36</v>
      </c>
      <c r="AN8" s="548" t="s">
        <v>12</v>
      </c>
      <c r="AO8" s="541"/>
      <c r="AP8" s="540" t="s">
        <v>13</v>
      </c>
      <c r="AQ8" s="541"/>
      <c r="AR8" s="542" t="s">
        <v>14</v>
      </c>
      <c r="AS8" s="544" t="s">
        <v>43</v>
      </c>
      <c r="AT8" s="518"/>
      <c r="AU8" s="520"/>
    </row>
    <row r="9" spans="1:47" ht="80.099999999999994" customHeight="1" thickBot="1" x14ac:dyDescent="0.25">
      <c r="A9" s="567"/>
      <c r="B9" s="570"/>
      <c r="C9" s="573"/>
      <c r="D9" s="101" t="s">
        <v>37</v>
      </c>
      <c r="E9" s="102" t="s">
        <v>38</v>
      </c>
      <c r="F9" s="103" t="s">
        <v>37</v>
      </c>
      <c r="G9" s="102" t="s">
        <v>38</v>
      </c>
      <c r="H9" s="543"/>
      <c r="I9" s="547"/>
      <c r="J9" s="104" t="s">
        <v>37</v>
      </c>
      <c r="K9" s="102" t="s">
        <v>38</v>
      </c>
      <c r="L9" s="103" t="s">
        <v>37</v>
      </c>
      <c r="M9" s="102" t="s">
        <v>38</v>
      </c>
      <c r="N9" s="543"/>
      <c r="O9" s="577"/>
      <c r="P9" s="101" t="s">
        <v>37</v>
      </c>
      <c r="Q9" s="102" t="s">
        <v>38</v>
      </c>
      <c r="R9" s="103" t="s">
        <v>37</v>
      </c>
      <c r="S9" s="102" t="s">
        <v>38</v>
      </c>
      <c r="T9" s="543"/>
      <c r="U9" s="547"/>
      <c r="V9" s="104" t="s">
        <v>37</v>
      </c>
      <c r="W9" s="102" t="s">
        <v>38</v>
      </c>
      <c r="X9" s="103" t="s">
        <v>37</v>
      </c>
      <c r="Y9" s="102" t="s">
        <v>38</v>
      </c>
      <c r="Z9" s="543"/>
      <c r="AA9" s="550"/>
      <c r="AB9" s="101" t="s">
        <v>37</v>
      </c>
      <c r="AC9" s="102" t="s">
        <v>38</v>
      </c>
      <c r="AD9" s="103" t="s">
        <v>37</v>
      </c>
      <c r="AE9" s="102" t="s">
        <v>38</v>
      </c>
      <c r="AF9" s="543"/>
      <c r="AG9" s="547"/>
      <c r="AH9" s="104" t="s">
        <v>37</v>
      </c>
      <c r="AI9" s="102" t="s">
        <v>38</v>
      </c>
      <c r="AJ9" s="103" t="s">
        <v>37</v>
      </c>
      <c r="AK9" s="102" t="s">
        <v>38</v>
      </c>
      <c r="AL9" s="543"/>
      <c r="AM9" s="550"/>
      <c r="AN9" s="104" t="s">
        <v>37</v>
      </c>
      <c r="AO9" s="102" t="s">
        <v>39</v>
      </c>
      <c r="AP9" s="103" t="s">
        <v>37</v>
      </c>
      <c r="AQ9" s="102" t="s">
        <v>39</v>
      </c>
      <c r="AR9" s="543"/>
      <c r="AS9" s="545"/>
      <c r="AT9" s="518"/>
      <c r="AU9" s="520"/>
    </row>
    <row r="10" spans="1:47" s="109" customFormat="1" ht="15.75" customHeight="1" thickBot="1" x14ac:dyDescent="0.35">
      <c r="A10" s="105"/>
      <c r="B10" s="106"/>
      <c r="C10" s="107" t="s">
        <v>54</v>
      </c>
      <c r="D10" s="108">
        <f>SUM(SZAK!D66)</f>
        <v>11</v>
      </c>
      <c r="E10" s="108">
        <f>SUM(SZAK!E66)</f>
        <v>236</v>
      </c>
      <c r="F10" s="108">
        <f>SUM(SZAK!F66)</f>
        <v>13</v>
      </c>
      <c r="G10" s="108">
        <f>SUM(SZAK!G66)</f>
        <v>424</v>
      </c>
      <c r="H10" s="108">
        <f>SUM(SZAK!H66)</f>
        <v>38</v>
      </c>
      <c r="I10" s="108" t="s">
        <v>17</v>
      </c>
      <c r="J10" s="108">
        <f>SUM(SZAK!J66)</f>
        <v>10</v>
      </c>
      <c r="K10" s="108">
        <f>SUM(SZAK!K66)</f>
        <v>140</v>
      </c>
      <c r="L10" s="108">
        <f>SUM(SZAK!L66)</f>
        <v>15</v>
      </c>
      <c r="M10" s="108">
        <f>SUM(SZAK!M66)</f>
        <v>220</v>
      </c>
      <c r="N10" s="108">
        <f>SUM(SZAK!N66)</f>
        <v>26</v>
      </c>
      <c r="O10" s="108" t="s">
        <v>17</v>
      </c>
      <c r="P10" s="108">
        <f>SUM(SZAK!P66)</f>
        <v>10</v>
      </c>
      <c r="Q10" s="108">
        <f>SUM(SZAK!Q66)</f>
        <v>140</v>
      </c>
      <c r="R10" s="108">
        <f>SUM(SZAK!R66)</f>
        <v>16</v>
      </c>
      <c r="S10" s="108">
        <f>SUM(SZAK!S66)</f>
        <v>230</v>
      </c>
      <c r="T10" s="108">
        <f>SUM(SZAK!T66)</f>
        <v>26</v>
      </c>
      <c r="U10" s="108" t="s">
        <v>17</v>
      </c>
      <c r="V10" s="108">
        <f>SUM(SZAK!V66)</f>
        <v>3</v>
      </c>
      <c r="W10" s="108">
        <f>SUM(SZAK!W66)</f>
        <v>42</v>
      </c>
      <c r="X10" s="108">
        <f>SUM(SZAK!X66)</f>
        <v>7</v>
      </c>
      <c r="Y10" s="108">
        <f>SUM(SZAK!Y66)</f>
        <v>104</v>
      </c>
      <c r="Z10" s="108">
        <f>SUM(SZAK!Z66)</f>
        <v>7</v>
      </c>
      <c r="AA10" s="108" t="s">
        <v>17</v>
      </c>
      <c r="AB10" s="108">
        <f>SUM(SZAK!AB66)</f>
        <v>1</v>
      </c>
      <c r="AC10" s="108">
        <f>SUM(SZAK!AC66)</f>
        <v>14</v>
      </c>
      <c r="AD10" s="108">
        <f>SUM(SZAK!AD66)</f>
        <v>3</v>
      </c>
      <c r="AE10" s="108">
        <f>SUM(SZAK!AE66)</f>
        <v>48</v>
      </c>
      <c r="AF10" s="108">
        <f>SUM(SZAK!AF66)</f>
        <v>3</v>
      </c>
      <c r="AG10" s="108" t="s">
        <v>17</v>
      </c>
      <c r="AH10" s="108">
        <f>SUM(SZAK!AH66)</f>
        <v>2</v>
      </c>
      <c r="AI10" s="108">
        <f>SUM(SZAK!AI66)</f>
        <v>28</v>
      </c>
      <c r="AJ10" s="108">
        <f>SUM(SZAK!AJ66)</f>
        <v>8</v>
      </c>
      <c r="AK10" s="108">
        <f>SUM(SZAK!AK66)</f>
        <v>118</v>
      </c>
      <c r="AL10" s="108">
        <f>SUM(SZAK!AL66)</f>
        <v>10</v>
      </c>
      <c r="AM10" s="108" t="s">
        <v>17</v>
      </c>
      <c r="AN10" s="108">
        <f>SUM(SZAK!AN66)</f>
        <v>37</v>
      </c>
      <c r="AO10" s="108">
        <f>SUM(SZAK!AO66)</f>
        <v>518</v>
      </c>
      <c r="AP10" s="108">
        <f>SUM(SZAK!AP66)</f>
        <v>50</v>
      </c>
      <c r="AQ10" s="108">
        <f>SUM(SZAK!AQ66)</f>
        <v>868</v>
      </c>
      <c r="AR10" s="108">
        <f>SUM(SZAK!AR66)</f>
        <v>102</v>
      </c>
      <c r="AS10" s="265">
        <f>SUM(SZAK!AS66)</f>
        <v>99</v>
      </c>
      <c r="AT10" s="261"/>
      <c r="AU10" s="180"/>
    </row>
    <row r="11" spans="1:47" s="109" customFormat="1" ht="15.75" customHeight="1" x14ac:dyDescent="0.3">
      <c r="A11" s="110" t="s">
        <v>7</v>
      </c>
      <c r="B11" s="111"/>
      <c r="C11" s="112" t="s">
        <v>50</v>
      </c>
      <c r="D11" s="113"/>
      <c r="E11" s="114"/>
      <c r="F11" s="115"/>
      <c r="G11" s="114"/>
      <c r="H11" s="115"/>
      <c r="I11" s="116"/>
      <c r="J11" s="115"/>
      <c r="K11" s="114"/>
      <c r="L11" s="115"/>
      <c r="M11" s="114"/>
      <c r="N11" s="115"/>
      <c r="O11" s="116"/>
      <c r="P11" s="115"/>
      <c r="Q11" s="114"/>
      <c r="R11" s="115"/>
      <c r="S11" s="114"/>
      <c r="T11" s="115"/>
      <c r="U11" s="116"/>
      <c r="V11" s="115"/>
      <c r="W11" s="114"/>
      <c r="X11" s="115"/>
      <c r="Y11" s="114"/>
      <c r="Z11" s="115"/>
      <c r="AA11" s="117"/>
      <c r="AB11" s="113"/>
      <c r="AC11" s="114"/>
      <c r="AD11" s="115"/>
      <c r="AE11" s="114"/>
      <c r="AF11" s="115"/>
      <c r="AG11" s="116"/>
      <c r="AH11" s="115"/>
      <c r="AI11" s="114"/>
      <c r="AJ11" s="115"/>
      <c r="AK11" s="114"/>
      <c r="AL11" s="115"/>
      <c r="AM11" s="116"/>
      <c r="AN11" s="118"/>
      <c r="AO11" s="118"/>
      <c r="AP11" s="118"/>
      <c r="AQ11" s="118"/>
      <c r="AR11" s="118"/>
      <c r="AS11" s="119"/>
      <c r="AT11" s="192"/>
      <c r="AU11" s="181"/>
    </row>
    <row r="12" spans="1:47" s="357" customFormat="1" ht="15.75" customHeight="1" x14ac:dyDescent="0.25">
      <c r="A12" s="266" t="s">
        <v>180</v>
      </c>
      <c r="B12" s="40" t="s">
        <v>33</v>
      </c>
      <c r="C12" s="223" t="s">
        <v>104</v>
      </c>
      <c r="D12" s="92"/>
      <c r="E12" s="4" t="str">
        <f t="shared" ref="E12:E23" si="0">IF(D12*14=0,"",D12*14)</f>
        <v/>
      </c>
      <c r="F12" s="92"/>
      <c r="G12" s="4" t="str">
        <f t="shared" ref="G12:G23" si="1">IF(F12*14=0,"",F12*14)</f>
        <v/>
      </c>
      <c r="H12" s="92"/>
      <c r="I12" s="93"/>
      <c r="J12" s="44"/>
      <c r="K12" s="4" t="str">
        <f t="shared" ref="K12:K23" si="2">IF(J12*14=0,"",J12*14)</f>
        <v/>
      </c>
      <c r="L12" s="43"/>
      <c r="M12" s="4" t="str">
        <f t="shared" ref="M12:M23" si="3">IF(L12*14=0,"",L12*14)</f>
        <v/>
      </c>
      <c r="N12" s="43"/>
      <c r="O12" s="46"/>
      <c r="P12" s="43">
        <v>2</v>
      </c>
      <c r="Q12" s="4">
        <f t="shared" ref="Q12:Q23" si="4">IF(P12*14=0,"",P12*14)</f>
        <v>28</v>
      </c>
      <c r="R12" s="43">
        <v>2</v>
      </c>
      <c r="S12" s="4">
        <f t="shared" ref="S12:S23" si="5">IF(R12*14=0,"",R12*14)</f>
        <v>28</v>
      </c>
      <c r="T12" s="43">
        <v>4</v>
      </c>
      <c r="U12" s="45" t="s">
        <v>126</v>
      </c>
      <c r="V12" s="44"/>
      <c r="W12" s="4" t="str">
        <f t="shared" ref="W12:W23" si="6">IF(V12*14=0,"",V12*14)</f>
        <v/>
      </c>
      <c r="X12" s="43"/>
      <c r="Y12" s="4" t="str">
        <f t="shared" ref="Y12:Y23" si="7">IF(X12*14=0,"",X12*14)</f>
        <v/>
      </c>
      <c r="Z12" s="43"/>
      <c r="AA12" s="46"/>
      <c r="AB12" s="43"/>
      <c r="AC12" s="4" t="str">
        <f t="shared" ref="AC12:AC23" si="8">IF(AB12*14=0,"",AB12*14)</f>
        <v/>
      </c>
      <c r="AD12" s="43"/>
      <c r="AE12" s="4" t="str">
        <f t="shared" ref="AE12:AE23" si="9">IF(AD12*14=0,"",AD12*14)</f>
        <v/>
      </c>
      <c r="AF12" s="43"/>
      <c r="AG12" s="45"/>
      <c r="AH12" s="44"/>
      <c r="AI12" s="4" t="str">
        <f t="shared" ref="AI12:AI23" si="10">IF(AH12*14=0,"",AH12*14)</f>
        <v/>
      </c>
      <c r="AJ12" s="43"/>
      <c r="AK12" s="4" t="str">
        <f t="shared" ref="AK12:AK23" si="11">IF(AJ12*14=0,"",AJ12*14)</f>
        <v/>
      </c>
      <c r="AL12" s="43"/>
      <c r="AM12" s="46"/>
      <c r="AN12" s="5">
        <f t="shared" ref="AN12:AN38" si="12">IF(D12+J12+P12+V12+AB12+AH12=0,"",D12+J12+P12+V12+AB12+AH12)</f>
        <v>2</v>
      </c>
      <c r="AO12" s="4">
        <f t="shared" ref="AO12:AO38" si="13">IF((D12+J12+P12+V12+AB12+AH12)*14=0,"",(D12+J12+P12+V12+AB12+AH12)*14)</f>
        <v>28</v>
      </c>
      <c r="AP12" s="6">
        <f t="shared" ref="AP12:AP38" si="14">IF(F12+L12+R12+X12+AD12+AJ12=0,"",F12+L12+R12+X12+AD12+AJ12)</f>
        <v>2</v>
      </c>
      <c r="AQ12" s="4">
        <f t="shared" ref="AQ12:AQ38" si="15">IF((L12+F12+R12+X12+AD12+AJ12)*14=0,"",(L12+F12+R12+X12+AD12+AJ12)*14)</f>
        <v>28</v>
      </c>
      <c r="AR12" s="6">
        <f t="shared" ref="AR12:AR38" si="16">IF(N12+H12+T12+Z12+AF12+AL12=0,"",N12+H12+T12+Z12+AF12+AL12)</f>
        <v>4</v>
      </c>
      <c r="AS12" s="267">
        <f t="shared" ref="AS12:AS38" si="17">IF(D12+F12+L12+J12+P12+R12+V12+X12+AB12+AD12+AH12+AJ12=0,"",D12+F12+L12+J12+P12+R12+V12+X12+AB12+AD12+AH12+AJ12)</f>
        <v>4</v>
      </c>
      <c r="AT12" s="236" t="s">
        <v>207</v>
      </c>
      <c r="AU12" s="314" t="s">
        <v>233</v>
      </c>
    </row>
    <row r="13" spans="1:47" s="357" customFormat="1" ht="15.75" customHeight="1" x14ac:dyDescent="0.25">
      <c r="A13" s="266" t="s">
        <v>181</v>
      </c>
      <c r="B13" s="40" t="s">
        <v>33</v>
      </c>
      <c r="C13" s="223" t="s">
        <v>121</v>
      </c>
      <c r="D13" s="92"/>
      <c r="E13" s="4" t="str">
        <f t="shared" si="0"/>
        <v/>
      </c>
      <c r="F13" s="92"/>
      <c r="G13" s="4" t="str">
        <f t="shared" si="1"/>
        <v/>
      </c>
      <c r="H13" s="92"/>
      <c r="I13" s="93"/>
      <c r="J13" s="44"/>
      <c r="K13" s="4" t="str">
        <f t="shared" si="2"/>
        <v/>
      </c>
      <c r="L13" s="43"/>
      <c r="M13" s="4" t="str">
        <f t="shared" si="3"/>
        <v/>
      </c>
      <c r="N13" s="43"/>
      <c r="O13" s="46"/>
      <c r="P13" s="43"/>
      <c r="Q13" s="4" t="str">
        <f t="shared" si="4"/>
        <v/>
      </c>
      <c r="R13" s="43"/>
      <c r="S13" s="4" t="str">
        <f t="shared" si="5"/>
        <v/>
      </c>
      <c r="T13" s="43"/>
      <c r="U13" s="45"/>
      <c r="V13" s="44">
        <v>2</v>
      </c>
      <c r="W13" s="4">
        <f t="shared" si="6"/>
        <v>28</v>
      </c>
      <c r="X13" s="43">
        <v>1</v>
      </c>
      <c r="Y13" s="4">
        <f t="shared" si="7"/>
        <v>14</v>
      </c>
      <c r="Z13" s="43">
        <v>3</v>
      </c>
      <c r="AA13" s="327" t="s">
        <v>15</v>
      </c>
      <c r="AB13" s="43"/>
      <c r="AC13" s="4" t="str">
        <f t="shared" si="8"/>
        <v/>
      </c>
      <c r="AD13" s="43"/>
      <c r="AE13" s="4" t="str">
        <f t="shared" si="9"/>
        <v/>
      </c>
      <c r="AF13" s="43"/>
      <c r="AG13" s="45"/>
      <c r="AH13" s="44"/>
      <c r="AI13" s="4" t="str">
        <f t="shared" si="10"/>
        <v/>
      </c>
      <c r="AJ13" s="43"/>
      <c r="AK13" s="4" t="str">
        <f t="shared" si="11"/>
        <v/>
      </c>
      <c r="AL13" s="43"/>
      <c r="AM13" s="46"/>
      <c r="AN13" s="5">
        <f t="shared" si="12"/>
        <v>2</v>
      </c>
      <c r="AO13" s="4">
        <f t="shared" si="13"/>
        <v>28</v>
      </c>
      <c r="AP13" s="6">
        <f t="shared" si="14"/>
        <v>1</v>
      </c>
      <c r="AQ13" s="4">
        <f t="shared" si="15"/>
        <v>14</v>
      </c>
      <c r="AR13" s="6">
        <f t="shared" si="16"/>
        <v>3</v>
      </c>
      <c r="AS13" s="267">
        <f t="shared" si="17"/>
        <v>3</v>
      </c>
      <c r="AT13" s="236" t="s">
        <v>208</v>
      </c>
      <c r="AU13" s="315" t="s">
        <v>228</v>
      </c>
    </row>
    <row r="14" spans="1:47" s="357" customFormat="1" ht="15.75" customHeight="1" x14ac:dyDescent="0.25">
      <c r="A14" s="266" t="s">
        <v>182</v>
      </c>
      <c r="B14" s="40" t="s">
        <v>33</v>
      </c>
      <c r="C14" s="223" t="s">
        <v>122</v>
      </c>
      <c r="D14" s="92"/>
      <c r="E14" s="4" t="str">
        <f t="shared" si="0"/>
        <v/>
      </c>
      <c r="F14" s="92"/>
      <c r="G14" s="4" t="str">
        <f t="shared" si="1"/>
        <v/>
      </c>
      <c r="H14" s="92"/>
      <c r="I14" s="93"/>
      <c r="J14" s="44"/>
      <c r="K14" s="4" t="str">
        <f t="shared" si="2"/>
        <v/>
      </c>
      <c r="L14" s="43"/>
      <c r="M14" s="4" t="str">
        <f t="shared" si="3"/>
        <v/>
      </c>
      <c r="N14" s="43"/>
      <c r="O14" s="46"/>
      <c r="P14" s="43"/>
      <c r="Q14" s="4" t="str">
        <f t="shared" si="4"/>
        <v/>
      </c>
      <c r="R14" s="43"/>
      <c r="S14" s="4" t="str">
        <f t="shared" si="5"/>
        <v/>
      </c>
      <c r="T14" s="43"/>
      <c r="U14" s="45"/>
      <c r="V14" s="44">
        <v>3</v>
      </c>
      <c r="W14" s="4">
        <f t="shared" si="6"/>
        <v>42</v>
      </c>
      <c r="X14" s="43">
        <v>1</v>
      </c>
      <c r="Y14" s="4">
        <f t="shared" si="7"/>
        <v>14</v>
      </c>
      <c r="Z14" s="43">
        <v>4</v>
      </c>
      <c r="AA14" s="327" t="s">
        <v>15</v>
      </c>
      <c r="AB14" s="43"/>
      <c r="AC14" s="4" t="str">
        <f t="shared" si="8"/>
        <v/>
      </c>
      <c r="AD14" s="43"/>
      <c r="AE14" s="4" t="str">
        <f t="shared" si="9"/>
        <v/>
      </c>
      <c r="AF14" s="43"/>
      <c r="AG14" s="45"/>
      <c r="AH14" s="44"/>
      <c r="AI14" s="4" t="str">
        <f t="shared" si="10"/>
        <v/>
      </c>
      <c r="AJ14" s="43"/>
      <c r="AK14" s="4" t="str">
        <f t="shared" si="11"/>
        <v/>
      </c>
      <c r="AL14" s="43"/>
      <c r="AM14" s="46"/>
      <c r="AN14" s="5">
        <f t="shared" si="12"/>
        <v>3</v>
      </c>
      <c r="AO14" s="4">
        <f t="shared" si="13"/>
        <v>42</v>
      </c>
      <c r="AP14" s="6">
        <f t="shared" si="14"/>
        <v>1</v>
      </c>
      <c r="AQ14" s="4">
        <f t="shared" si="15"/>
        <v>14</v>
      </c>
      <c r="AR14" s="6">
        <f t="shared" si="16"/>
        <v>4</v>
      </c>
      <c r="AS14" s="267">
        <f t="shared" si="17"/>
        <v>4</v>
      </c>
      <c r="AT14" s="236" t="s">
        <v>207</v>
      </c>
      <c r="AU14" s="314" t="s">
        <v>233</v>
      </c>
    </row>
    <row r="15" spans="1:47" s="357" customFormat="1" ht="15.75" customHeight="1" x14ac:dyDescent="0.25">
      <c r="A15" s="266" t="s">
        <v>183</v>
      </c>
      <c r="B15" s="40" t="s">
        <v>33</v>
      </c>
      <c r="C15" s="223" t="s">
        <v>123</v>
      </c>
      <c r="D15" s="92"/>
      <c r="E15" s="4" t="str">
        <f t="shared" si="0"/>
        <v/>
      </c>
      <c r="F15" s="92"/>
      <c r="G15" s="4" t="str">
        <f t="shared" si="1"/>
        <v/>
      </c>
      <c r="H15" s="92"/>
      <c r="I15" s="93"/>
      <c r="J15" s="44"/>
      <c r="K15" s="4" t="str">
        <f t="shared" si="2"/>
        <v/>
      </c>
      <c r="L15" s="43"/>
      <c r="M15" s="4" t="str">
        <f t="shared" si="3"/>
        <v/>
      </c>
      <c r="N15" s="43"/>
      <c r="O15" s="46"/>
      <c r="P15" s="43"/>
      <c r="Q15" s="4" t="str">
        <f t="shared" si="4"/>
        <v/>
      </c>
      <c r="R15" s="43"/>
      <c r="S15" s="4" t="str">
        <f t="shared" si="5"/>
        <v/>
      </c>
      <c r="T15" s="43"/>
      <c r="U15" s="45"/>
      <c r="V15" s="359">
        <v>3</v>
      </c>
      <c r="W15" s="4">
        <f t="shared" si="6"/>
        <v>42</v>
      </c>
      <c r="X15" s="43"/>
      <c r="Y15" s="4" t="str">
        <f t="shared" si="7"/>
        <v/>
      </c>
      <c r="Z15" s="43">
        <v>4</v>
      </c>
      <c r="AA15" s="46" t="s">
        <v>126</v>
      </c>
      <c r="AB15" s="43"/>
      <c r="AC15" s="4" t="str">
        <f t="shared" si="8"/>
        <v/>
      </c>
      <c r="AD15" s="43"/>
      <c r="AE15" s="4" t="str">
        <f t="shared" si="9"/>
        <v/>
      </c>
      <c r="AF15" s="43"/>
      <c r="AG15" s="45"/>
      <c r="AH15" s="44"/>
      <c r="AI15" s="4" t="str">
        <f t="shared" si="10"/>
        <v/>
      </c>
      <c r="AJ15" s="43"/>
      <c r="AK15" s="4" t="str">
        <f t="shared" si="11"/>
        <v/>
      </c>
      <c r="AL15" s="43"/>
      <c r="AM15" s="46"/>
      <c r="AN15" s="5">
        <f t="shared" si="12"/>
        <v>3</v>
      </c>
      <c r="AO15" s="4">
        <f t="shared" si="13"/>
        <v>42</v>
      </c>
      <c r="AP15" s="6" t="str">
        <f t="shared" si="14"/>
        <v/>
      </c>
      <c r="AQ15" s="4" t="str">
        <f t="shared" si="15"/>
        <v/>
      </c>
      <c r="AR15" s="6">
        <f t="shared" si="16"/>
        <v>4</v>
      </c>
      <c r="AS15" s="267">
        <f t="shared" si="17"/>
        <v>3</v>
      </c>
      <c r="AT15" s="236" t="s">
        <v>207</v>
      </c>
      <c r="AU15" s="314" t="s">
        <v>233</v>
      </c>
    </row>
    <row r="16" spans="1:47" s="454" customFormat="1" ht="15.75" customHeight="1" x14ac:dyDescent="0.25">
      <c r="A16" s="266" t="s">
        <v>250</v>
      </c>
      <c r="B16" s="40" t="s">
        <v>33</v>
      </c>
      <c r="C16" s="354" t="s">
        <v>215</v>
      </c>
      <c r="D16" s="358"/>
      <c r="E16" s="307" t="str">
        <f t="shared" si="0"/>
        <v/>
      </c>
      <c r="F16" s="358"/>
      <c r="G16" s="307" t="str">
        <f t="shared" si="1"/>
        <v/>
      </c>
      <c r="H16" s="358"/>
      <c r="I16" s="325"/>
      <c r="J16" s="359"/>
      <c r="K16" s="4" t="str">
        <f t="shared" ref="K16" si="18">IF(J16*14=0,"",J16*14)</f>
        <v/>
      </c>
      <c r="L16" s="43"/>
      <c r="M16" s="4" t="str">
        <f t="shared" ref="M16" si="19">IF(L16*14=0,"",L16*14)</f>
        <v/>
      </c>
      <c r="N16" s="43"/>
      <c r="O16" s="327"/>
      <c r="P16" s="358"/>
      <c r="Q16" s="4" t="str">
        <f t="shared" ref="Q16:Q17" si="20">IF(P16*14=0,"",P16*14)</f>
        <v/>
      </c>
      <c r="R16" s="43"/>
      <c r="S16" s="4" t="str">
        <f t="shared" ref="S16:S17" si="21">IF(R16*14=0,"",R16*14)</f>
        <v/>
      </c>
      <c r="T16" s="358"/>
      <c r="U16" s="325"/>
      <c r="V16" s="359">
        <v>2</v>
      </c>
      <c r="W16" s="4">
        <f t="shared" si="6"/>
        <v>28</v>
      </c>
      <c r="X16" s="358">
        <v>1</v>
      </c>
      <c r="Y16" s="4">
        <f t="shared" si="7"/>
        <v>14</v>
      </c>
      <c r="Z16" s="358">
        <v>4</v>
      </c>
      <c r="AA16" s="327" t="s">
        <v>15</v>
      </c>
      <c r="AB16" s="358"/>
      <c r="AC16" s="4" t="str">
        <f t="shared" ref="AC16:AC17" si="22">IF(AB16*14=0,"",AB16*14)</f>
        <v/>
      </c>
      <c r="AD16" s="43"/>
      <c r="AE16" s="4" t="str">
        <f t="shared" ref="AE16:AE17" si="23">IF(AD16*14=0,"",AD16*14)</f>
        <v/>
      </c>
      <c r="AF16" s="358"/>
      <c r="AG16" s="325"/>
      <c r="AH16" s="359"/>
      <c r="AI16" s="4" t="str">
        <f t="shared" ref="AI16:AI17" si="24">IF(AH16*14=0,"",AH16*14)</f>
        <v/>
      </c>
      <c r="AJ16" s="43"/>
      <c r="AK16" s="4" t="str">
        <f t="shared" ref="AK16:AK17" si="25">IF(AJ16*14=0,"",AJ16*14)</f>
        <v/>
      </c>
      <c r="AL16" s="358"/>
      <c r="AM16" s="327"/>
      <c r="AN16" s="5">
        <f t="shared" ref="AN16" si="26">IF(D16+J16+P16+V16+AB16+AH16=0,"",D16+J16+P16+V16+AB16+AH16)</f>
        <v>2</v>
      </c>
      <c r="AO16" s="4">
        <f t="shared" ref="AO16" si="27">IF((D16+J16+P16+V16+AB16+AH16)*14=0,"",(D16+J16+P16+V16+AB16+AH16)*14)</f>
        <v>28</v>
      </c>
      <c r="AP16" s="6">
        <f t="shared" ref="AP16" si="28">IF(F16+L16+R16+X16+AD16+AJ16=0,"",F16+L16+R16+X16+AD16+AJ16)</f>
        <v>1</v>
      </c>
      <c r="AQ16" s="4">
        <f t="shared" ref="AQ16" si="29">IF((L16+F16+R16+X16+AD16+AJ16)*14=0,"",(L16+F16+R16+X16+AD16+AJ16)*14)</f>
        <v>14</v>
      </c>
      <c r="AR16" s="6">
        <f t="shared" ref="AR16" si="30">IF(N16+H16+T16+Z16+AF16+AL16=0,"",N16+H16+T16+Z16+AF16+AL16)</f>
        <v>4</v>
      </c>
      <c r="AS16" s="267">
        <f t="shared" ref="AS16" si="31">IF(D16+F16+L16+J16+P16+R16+V16+X16+AB16+AD16+AH16+AJ16=0,"",D16+F16+L16+J16+P16+R16+V16+X16+AB16+AD16+AH16+AJ16)</f>
        <v>3</v>
      </c>
      <c r="AT16" s="360" t="s">
        <v>208</v>
      </c>
      <c r="AU16" s="315" t="s">
        <v>241</v>
      </c>
    </row>
    <row r="17" spans="1:47" s="357" customFormat="1" ht="15.75" customHeight="1" x14ac:dyDescent="0.25">
      <c r="A17" s="266" t="s">
        <v>184</v>
      </c>
      <c r="B17" s="40" t="s">
        <v>33</v>
      </c>
      <c r="C17" s="223" t="s">
        <v>124</v>
      </c>
      <c r="D17" s="92"/>
      <c r="E17" s="4" t="str">
        <f t="shared" si="0"/>
        <v/>
      </c>
      <c r="F17" s="92"/>
      <c r="G17" s="4" t="str">
        <f t="shared" si="1"/>
        <v/>
      </c>
      <c r="H17" s="92"/>
      <c r="I17" s="93"/>
      <c r="J17" s="44"/>
      <c r="K17" s="4" t="str">
        <f t="shared" si="2"/>
        <v/>
      </c>
      <c r="L17" s="43"/>
      <c r="M17" s="4" t="str">
        <f t="shared" si="3"/>
        <v/>
      </c>
      <c r="N17" s="43"/>
      <c r="O17" s="46"/>
      <c r="P17" s="43"/>
      <c r="Q17" s="4" t="str">
        <f t="shared" si="20"/>
        <v/>
      </c>
      <c r="R17" s="43"/>
      <c r="S17" s="4" t="str">
        <f t="shared" si="21"/>
        <v/>
      </c>
      <c r="T17" s="43"/>
      <c r="U17" s="45"/>
      <c r="V17" s="44">
        <v>2</v>
      </c>
      <c r="W17" s="4">
        <f t="shared" si="6"/>
        <v>28</v>
      </c>
      <c r="X17" s="43">
        <v>1</v>
      </c>
      <c r="Y17" s="4">
        <f t="shared" si="7"/>
        <v>14</v>
      </c>
      <c r="Z17" s="43">
        <v>4</v>
      </c>
      <c r="AA17" s="46" t="s">
        <v>126</v>
      </c>
      <c r="AB17" s="43"/>
      <c r="AC17" s="4" t="str">
        <f t="shared" si="22"/>
        <v/>
      </c>
      <c r="AD17" s="43"/>
      <c r="AE17" s="4" t="str">
        <f t="shared" si="23"/>
        <v/>
      </c>
      <c r="AF17" s="43"/>
      <c r="AG17" s="45"/>
      <c r="AH17" s="44"/>
      <c r="AI17" s="4" t="str">
        <f t="shared" si="24"/>
        <v/>
      </c>
      <c r="AJ17" s="43"/>
      <c r="AK17" s="4" t="str">
        <f t="shared" si="25"/>
        <v/>
      </c>
      <c r="AL17" s="43"/>
      <c r="AM17" s="46"/>
      <c r="AN17" s="5">
        <f t="shared" si="12"/>
        <v>2</v>
      </c>
      <c r="AO17" s="4">
        <f t="shared" si="13"/>
        <v>28</v>
      </c>
      <c r="AP17" s="6">
        <f t="shared" si="14"/>
        <v>1</v>
      </c>
      <c r="AQ17" s="4">
        <f t="shared" si="15"/>
        <v>14</v>
      </c>
      <c r="AR17" s="6">
        <f t="shared" si="16"/>
        <v>4</v>
      </c>
      <c r="AS17" s="267">
        <f t="shared" si="17"/>
        <v>3</v>
      </c>
      <c r="AT17" s="236" t="s">
        <v>207</v>
      </c>
      <c r="AU17" s="314" t="s">
        <v>233</v>
      </c>
    </row>
    <row r="18" spans="1:47" s="357" customFormat="1" ht="15.75" customHeight="1" x14ac:dyDescent="0.25">
      <c r="A18" s="266" t="s">
        <v>185</v>
      </c>
      <c r="B18" s="40" t="s">
        <v>33</v>
      </c>
      <c r="C18" s="223" t="s">
        <v>125</v>
      </c>
      <c r="D18" s="92"/>
      <c r="E18" s="4" t="str">
        <f t="shared" si="0"/>
        <v/>
      </c>
      <c r="F18" s="92"/>
      <c r="G18" s="4" t="str">
        <f t="shared" si="1"/>
        <v/>
      </c>
      <c r="H18" s="92"/>
      <c r="I18" s="93"/>
      <c r="J18" s="44"/>
      <c r="K18" s="4" t="str">
        <f t="shared" si="2"/>
        <v/>
      </c>
      <c r="L18" s="43"/>
      <c r="M18" s="4" t="str">
        <f t="shared" si="3"/>
        <v/>
      </c>
      <c r="N18" s="43"/>
      <c r="O18" s="46"/>
      <c r="P18" s="43"/>
      <c r="Q18" s="4" t="str">
        <f t="shared" si="4"/>
        <v/>
      </c>
      <c r="R18" s="43"/>
      <c r="S18" s="4" t="str">
        <f t="shared" si="5"/>
        <v/>
      </c>
      <c r="T18" s="43"/>
      <c r="U18" s="45"/>
      <c r="V18" s="44"/>
      <c r="W18" s="4" t="str">
        <f t="shared" si="6"/>
        <v/>
      </c>
      <c r="X18" s="43"/>
      <c r="Y18" s="4" t="str">
        <f t="shared" si="7"/>
        <v/>
      </c>
      <c r="Z18" s="43"/>
      <c r="AA18" s="46"/>
      <c r="AB18" s="43">
        <v>2</v>
      </c>
      <c r="AC18" s="4">
        <f t="shared" si="8"/>
        <v>28</v>
      </c>
      <c r="AD18" s="43">
        <v>2</v>
      </c>
      <c r="AE18" s="4">
        <f t="shared" si="9"/>
        <v>28</v>
      </c>
      <c r="AF18" s="43">
        <v>4</v>
      </c>
      <c r="AG18" s="45" t="s">
        <v>134</v>
      </c>
      <c r="AH18" s="44"/>
      <c r="AI18" s="4" t="str">
        <f t="shared" si="10"/>
        <v/>
      </c>
      <c r="AJ18" s="43"/>
      <c r="AK18" s="4" t="str">
        <f t="shared" si="11"/>
        <v/>
      </c>
      <c r="AL18" s="43"/>
      <c r="AM18" s="46"/>
      <c r="AN18" s="5">
        <f t="shared" si="12"/>
        <v>2</v>
      </c>
      <c r="AO18" s="4">
        <f t="shared" si="13"/>
        <v>28</v>
      </c>
      <c r="AP18" s="6">
        <f t="shared" si="14"/>
        <v>2</v>
      </c>
      <c r="AQ18" s="4">
        <f t="shared" si="15"/>
        <v>28</v>
      </c>
      <c r="AR18" s="6">
        <f t="shared" si="16"/>
        <v>4</v>
      </c>
      <c r="AS18" s="267">
        <f t="shared" si="17"/>
        <v>4</v>
      </c>
      <c r="AT18" s="236" t="s">
        <v>208</v>
      </c>
      <c r="AU18" s="315" t="s">
        <v>228</v>
      </c>
    </row>
    <row r="19" spans="1:47" s="357" customFormat="1" ht="15.75" customHeight="1" x14ac:dyDescent="0.25">
      <c r="A19" s="266" t="s">
        <v>186</v>
      </c>
      <c r="B19" s="40" t="s">
        <v>33</v>
      </c>
      <c r="C19" s="223" t="s">
        <v>127</v>
      </c>
      <c r="D19" s="92"/>
      <c r="E19" s="4" t="str">
        <f t="shared" si="0"/>
        <v/>
      </c>
      <c r="F19" s="92"/>
      <c r="G19" s="4" t="str">
        <f t="shared" si="1"/>
        <v/>
      </c>
      <c r="H19" s="92"/>
      <c r="I19" s="93"/>
      <c r="J19" s="44"/>
      <c r="K19" s="4" t="str">
        <f t="shared" si="2"/>
        <v/>
      </c>
      <c r="L19" s="43"/>
      <c r="M19" s="4" t="str">
        <f t="shared" si="3"/>
        <v/>
      </c>
      <c r="N19" s="43"/>
      <c r="O19" s="46"/>
      <c r="P19" s="43"/>
      <c r="Q19" s="4" t="str">
        <f t="shared" si="4"/>
        <v/>
      </c>
      <c r="R19" s="43"/>
      <c r="S19" s="4" t="str">
        <f t="shared" si="5"/>
        <v/>
      </c>
      <c r="T19" s="43"/>
      <c r="U19" s="45"/>
      <c r="V19" s="44"/>
      <c r="W19" s="4" t="str">
        <f t="shared" si="6"/>
        <v/>
      </c>
      <c r="X19" s="43"/>
      <c r="Y19" s="4" t="str">
        <f t="shared" si="7"/>
        <v/>
      </c>
      <c r="Z19" s="43"/>
      <c r="AA19" s="46"/>
      <c r="AB19" s="43">
        <v>2</v>
      </c>
      <c r="AC19" s="4">
        <f t="shared" si="8"/>
        <v>28</v>
      </c>
      <c r="AD19" s="43">
        <v>2</v>
      </c>
      <c r="AE19" s="4">
        <f t="shared" si="9"/>
        <v>28</v>
      </c>
      <c r="AF19" s="43">
        <v>4</v>
      </c>
      <c r="AG19" s="45" t="s">
        <v>134</v>
      </c>
      <c r="AH19" s="44"/>
      <c r="AI19" s="4" t="str">
        <f t="shared" si="10"/>
        <v/>
      </c>
      <c r="AJ19" s="43"/>
      <c r="AK19" s="4" t="str">
        <f t="shared" si="11"/>
        <v/>
      </c>
      <c r="AL19" s="43"/>
      <c r="AM19" s="46"/>
      <c r="AN19" s="5">
        <f t="shared" si="12"/>
        <v>2</v>
      </c>
      <c r="AO19" s="4">
        <f t="shared" si="13"/>
        <v>28</v>
      </c>
      <c r="AP19" s="6">
        <f t="shared" si="14"/>
        <v>2</v>
      </c>
      <c r="AQ19" s="4">
        <f t="shared" si="15"/>
        <v>28</v>
      </c>
      <c r="AR19" s="6">
        <f t="shared" si="16"/>
        <v>4</v>
      </c>
      <c r="AS19" s="267">
        <f t="shared" si="17"/>
        <v>4</v>
      </c>
      <c r="AT19" s="236" t="s">
        <v>207</v>
      </c>
      <c r="AU19" s="314" t="s">
        <v>232</v>
      </c>
    </row>
    <row r="20" spans="1:47" s="357" customFormat="1" ht="15.75" customHeight="1" x14ac:dyDescent="0.25">
      <c r="A20" s="266" t="s">
        <v>187</v>
      </c>
      <c r="B20" s="40" t="s">
        <v>33</v>
      </c>
      <c r="C20" s="223" t="s">
        <v>128</v>
      </c>
      <c r="D20" s="92"/>
      <c r="E20" s="4" t="str">
        <f t="shared" si="0"/>
        <v/>
      </c>
      <c r="F20" s="92"/>
      <c r="G20" s="4" t="str">
        <f t="shared" si="1"/>
        <v/>
      </c>
      <c r="H20" s="92"/>
      <c r="I20" s="93"/>
      <c r="J20" s="44"/>
      <c r="K20" s="4" t="str">
        <f t="shared" si="2"/>
        <v/>
      </c>
      <c r="L20" s="43"/>
      <c r="M20" s="4" t="str">
        <f t="shared" si="3"/>
        <v/>
      </c>
      <c r="N20" s="43"/>
      <c r="O20" s="46"/>
      <c r="P20" s="43"/>
      <c r="Q20" s="4" t="str">
        <f t="shared" si="4"/>
        <v/>
      </c>
      <c r="R20" s="43"/>
      <c r="S20" s="4" t="str">
        <f t="shared" si="5"/>
        <v/>
      </c>
      <c r="T20" s="43"/>
      <c r="U20" s="45"/>
      <c r="V20" s="44"/>
      <c r="W20" s="4" t="str">
        <f t="shared" si="6"/>
        <v/>
      </c>
      <c r="X20" s="43"/>
      <c r="Y20" s="4" t="str">
        <f t="shared" si="7"/>
        <v/>
      </c>
      <c r="Z20" s="43"/>
      <c r="AA20" s="46"/>
      <c r="AB20" s="43">
        <v>2</v>
      </c>
      <c r="AC20" s="4">
        <f t="shared" si="8"/>
        <v>28</v>
      </c>
      <c r="AD20" s="43">
        <v>2</v>
      </c>
      <c r="AE20" s="4">
        <f t="shared" si="9"/>
        <v>28</v>
      </c>
      <c r="AF20" s="43">
        <v>4</v>
      </c>
      <c r="AG20" s="45" t="s">
        <v>15</v>
      </c>
      <c r="AH20" s="44"/>
      <c r="AI20" s="4" t="str">
        <f t="shared" si="10"/>
        <v/>
      </c>
      <c r="AJ20" s="43"/>
      <c r="AK20" s="4" t="str">
        <f t="shared" si="11"/>
        <v/>
      </c>
      <c r="AL20" s="43"/>
      <c r="AM20" s="46"/>
      <c r="AN20" s="5">
        <f t="shared" si="12"/>
        <v>2</v>
      </c>
      <c r="AO20" s="4">
        <f t="shared" si="13"/>
        <v>28</v>
      </c>
      <c r="AP20" s="6">
        <f t="shared" si="14"/>
        <v>2</v>
      </c>
      <c r="AQ20" s="4">
        <f t="shared" si="15"/>
        <v>28</v>
      </c>
      <c r="AR20" s="6">
        <f t="shared" si="16"/>
        <v>4</v>
      </c>
      <c r="AS20" s="267">
        <f t="shared" si="17"/>
        <v>4</v>
      </c>
      <c r="AT20" s="236" t="s">
        <v>207</v>
      </c>
      <c r="AU20" s="314" t="s">
        <v>233</v>
      </c>
    </row>
    <row r="21" spans="1:47" s="357" customFormat="1" ht="15.75" customHeight="1" x14ac:dyDescent="0.25">
      <c r="A21" s="266" t="s">
        <v>254</v>
      </c>
      <c r="B21" s="40" t="s">
        <v>33</v>
      </c>
      <c r="C21" s="326" t="s">
        <v>263</v>
      </c>
      <c r="D21" s="92"/>
      <c r="E21" s="4" t="str">
        <f t="shared" si="0"/>
        <v/>
      </c>
      <c r="F21" s="92"/>
      <c r="G21" s="4" t="str">
        <f t="shared" si="1"/>
        <v/>
      </c>
      <c r="H21" s="92"/>
      <c r="I21" s="93"/>
      <c r="J21" s="44"/>
      <c r="K21" s="4" t="str">
        <f t="shared" si="2"/>
        <v/>
      </c>
      <c r="L21" s="43"/>
      <c r="M21" s="4" t="str">
        <f t="shared" si="3"/>
        <v/>
      </c>
      <c r="N21" s="43"/>
      <c r="O21" s="46"/>
      <c r="P21" s="43"/>
      <c r="Q21" s="4" t="str">
        <f t="shared" si="4"/>
        <v/>
      </c>
      <c r="R21" s="43"/>
      <c r="S21" s="4" t="str">
        <f t="shared" si="5"/>
        <v/>
      </c>
      <c r="T21" s="43"/>
      <c r="U21" s="45"/>
      <c r="V21" s="44"/>
      <c r="W21" s="4" t="str">
        <f t="shared" si="6"/>
        <v/>
      </c>
      <c r="X21" s="43"/>
      <c r="Y21" s="4" t="str">
        <f t="shared" si="7"/>
        <v/>
      </c>
      <c r="Z21" s="43"/>
      <c r="AA21" s="46"/>
      <c r="AB21" s="43">
        <v>1</v>
      </c>
      <c r="AC21" s="4">
        <f t="shared" si="8"/>
        <v>14</v>
      </c>
      <c r="AD21" s="43">
        <v>1</v>
      </c>
      <c r="AE21" s="4">
        <f t="shared" si="9"/>
        <v>14</v>
      </c>
      <c r="AF21" s="43">
        <v>2</v>
      </c>
      <c r="AG21" s="45" t="s">
        <v>15</v>
      </c>
      <c r="AH21" s="44"/>
      <c r="AI21" s="4" t="str">
        <f t="shared" si="10"/>
        <v/>
      </c>
      <c r="AJ21" s="43"/>
      <c r="AK21" s="4" t="str">
        <f t="shared" si="11"/>
        <v/>
      </c>
      <c r="AL21" s="43"/>
      <c r="AM21" s="46"/>
      <c r="AN21" s="5">
        <f t="shared" si="12"/>
        <v>1</v>
      </c>
      <c r="AO21" s="4">
        <f t="shared" si="13"/>
        <v>14</v>
      </c>
      <c r="AP21" s="6">
        <f t="shared" si="14"/>
        <v>1</v>
      </c>
      <c r="AQ21" s="4">
        <f t="shared" si="15"/>
        <v>14</v>
      </c>
      <c r="AR21" s="6">
        <f t="shared" si="16"/>
        <v>2</v>
      </c>
      <c r="AS21" s="267">
        <f t="shared" si="17"/>
        <v>2</v>
      </c>
      <c r="AT21" s="236" t="s">
        <v>208</v>
      </c>
      <c r="AU21" s="315" t="s">
        <v>228</v>
      </c>
    </row>
    <row r="22" spans="1:47" s="463" customFormat="1" ht="15.75" customHeight="1" x14ac:dyDescent="0.25">
      <c r="A22" s="320" t="s">
        <v>251</v>
      </c>
      <c r="B22" s="321" t="s">
        <v>33</v>
      </c>
      <c r="C22" s="223" t="s">
        <v>216</v>
      </c>
      <c r="D22" s="92"/>
      <c r="E22" s="324"/>
      <c r="F22" s="92"/>
      <c r="G22" s="324"/>
      <c r="H22" s="92"/>
      <c r="I22" s="93"/>
      <c r="J22" s="322"/>
      <c r="K22" s="324"/>
      <c r="L22" s="92"/>
      <c r="M22" s="324"/>
      <c r="N22" s="92"/>
      <c r="O22" s="323"/>
      <c r="P22" s="92"/>
      <c r="Q22" s="324"/>
      <c r="R22" s="92"/>
      <c r="S22" s="324"/>
      <c r="T22" s="92"/>
      <c r="U22" s="93"/>
      <c r="V22" s="322"/>
      <c r="W22" s="324"/>
      <c r="X22" s="92"/>
      <c r="Y22" s="324"/>
      <c r="Z22" s="92"/>
      <c r="AA22" s="323"/>
      <c r="AB22" s="92">
        <v>3</v>
      </c>
      <c r="AC22" s="324">
        <f t="shared" si="8"/>
        <v>42</v>
      </c>
      <c r="AD22" s="92">
        <v>2</v>
      </c>
      <c r="AE22" s="324">
        <f t="shared" si="9"/>
        <v>28</v>
      </c>
      <c r="AF22" s="92">
        <v>5</v>
      </c>
      <c r="AG22" s="93" t="s">
        <v>15</v>
      </c>
      <c r="AH22" s="322"/>
      <c r="AI22" s="324"/>
      <c r="AJ22" s="92"/>
      <c r="AK22" s="324"/>
      <c r="AL22" s="92"/>
      <c r="AM22" s="323"/>
      <c r="AN22" s="328">
        <f t="shared" si="12"/>
        <v>3</v>
      </c>
      <c r="AO22" s="324">
        <f t="shared" si="13"/>
        <v>42</v>
      </c>
      <c r="AP22" s="329">
        <f t="shared" si="14"/>
        <v>2</v>
      </c>
      <c r="AQ22" s="324">
        <f t="shared" si="15"/>
        <v>28</v>
      </c>
      <c r="AR22" s="329">
        <f t="shared" si="16"/>
        <v>5</v>
      </c>
      <c r="AS22" s="330">
        <f t="shared" si="17"/>
        <v>5</v>
      </c>
      <c r="AT22" s="263" t="s">
        <v>208</v>
      </c>
      <c r="AU22" s="185" t="s">
        <v>241</v>
      </c>
    </row>
    <row r="23" spans="1:47" s="357" customFormat="1" ht="15.75" customHeight="1" x14ac:dyDescent="0.25">
      <c r="A23" s="266" t="s">
        <v>188</v>
      </c>
      <c r="B23" s="40" t="s">
        <v>33</v>
      </c>
      <c r="C23" s="223" t="s">
        <v>129</v>
      </c>
      <c r="D23" s="92"/>
      <c r="E23" s="4" t="str">
        <f t="shared" si="0"/>
        <v/>
      </c>
      <c r="F23" s="92"/>
      <c r="G23" s="4" t="str">
        <f t="shared" si="1"/>
        <v/>
      </c>
      <c r="H23" s="92"/>
      <c r="I23" s="93"/>
      <c r="J23" s="44"/>
      <c r="K23" s="4" t="str">
        <f t="shared" si="2"/>
        <v/>
      </c>
      <c r="L23" s="43"/>
      <c r="M23" s="4" t="str">
        <f t="shared" si="3"/>
        <v/>
      </c>
      <c r="N23" s="43"/>
      <c r="O23" s="46"/>
      <c r="P23" s="43"/>
      <c r="Q23" s="4" t="str">
        <f t="shared" si="4"/>
        <v/>
      </c>
      <c r="R23" s="43"/>
      <c r="S23" s="4" t="str">
        <f t="shared" si="5"/>
        <v/>
      </c>
      <c r="T23" s="43"/>
      <c r="U23" s="45"/>
      <c r="V23" s="44"/>
      <c r="W23" s="4" t="str">
        <f t="shared" si="6"/>
        <v/>
      </c>
      <c r="X23" s="43"/>
      <c r="Y23" s="4" t="str">
        <f t="shared" si="7"/>
        <v/>
      </c>
      <c r="Z23" s="43"/>
      <c r="AA23" s="46"/>
      <c r="AB23" s="43"/>
      <c r="AC23" s="4" t="str">
        <f t="shared" si="8"/>
        <v/>
      </c>
      <c r="AD23" s="43"/>
      <c r="AE23" s="4" t="str">
        <f t="shared" si="9"/>
        <v/>
      </c>
      <c r="AF23" s="43"/>
      <c r="AG23" s="45"/>
      <c r="AH23" s="44">
        <v>2</v>
      </c>
      <c r="AI23" s="4">
        <f t="shared" si="10"/>
        <v>28</v>
      </c>
      <c r="AJ23" s="43">
        <v>2</v>
      </c>
      <c r="AK23" s="4">
        <f t="shared" si="11"/>
        <v>28</v>
      </c>
      <c r="AL23" s="43">
        <v>4</v>
      </c>
      <c r="AM23" s="46" t="s">
        <v>134</v>
      </c>
      <c r="AN23" s="5">
        <f t="shared" si="12"/>
        <v>2</v>
      </c>
      <c r="AO23" s="4">
        <f t="shared" si="13"/>
        <v>28</v>
      </c>
      <c r="AP23" s="6">
        <f t="shared" si="14"/>
        <v>2</v>
      </c>
      <c r="AQ23" s="4">
        <f t="shared" si="15"/>
        <v>28</v>
      </c>
      <c r="AR23" s="6">
        <f t="shared" si="16"/>
        <v>4</v>
      </c>
      <c r="AS23" s="267">
        <f t="shared" si="17"/>
        <v>4</v>
      </c>
      <c r="AT23" s="236" t="s">
        <v>207</v>
      </c>
      <c r="AU23" s="314" t="s">
        <v>233</v>
      </c>
    </row>
    <row r="24" spans="1:47" s="357" customFormat="1" x14ac:dyDescent="0.25">
      <c r="A24" s="266" t="s">
        <v>189</v>
      </c>
      <c r="B24" s="40" t="s">
        <v>33</v>
      </c>
      <c r="C24" s="223" t="s">
        <v>131</v>
      </c>
      <c r="D24" s="92"/>
      <c r="E24" s="4" t="str">
        <f t="shared" ref="E24:E38" si="32">IF(D24*14=0,"",D24*14)</f>
        <v/>
      </c>
      <c r="F24" s="92"/>
      <c r="G24" s="4" t="str">
        <f t="shared" ref="G24:G38" si="33">IF(F24*14=0,"",F24*14)</f>
        <v/>
      </c>
      <c r="H24" s="92"/>
      <c r="I24" s="93"/>
      <c r="J24" s="44"/>
      <c r="K24" s="4" t="str">
        <f t="shared" ref="K24:K38" si="34">IF(J24*14=0,"",J24*14)</f>
        <v/>
      </c>
      <c r="L24" s="43"/>
      <c r="M24" s="4" t="str">
        <f t="shared" ref="M24:M38" si="35">IF(L24*14=0,"",L24*14)</f>
        <v/>
      </c>
      <c r="N24" s="43"/>
      <c r="O24" s="46"/>
      <c r="P24" s="43"/>
      <c r="Q24" s="4" t="str">
        <f t="shared" ref="Q24:Q38" si="36">IF(P24*14=0,"",P24*14)</f>
        <v/>
      </c>
      <c r="R24" s="43"/>
      <c r="S24" s="4" t="str">
        <f t="shared" ref="S24:S38" si="37">IF(R24*14=0,"",R24*14)</f>
        <v/>
      </c>
      <c r="T24" s="43"/>
      <c r="U24" s="45"/>
      <c r="V24" s="44"/>
      <c r="W24" s="4" t="str">
        <f t="shared" ref="W24:W38" si="38">IF(V24*14=0,"",V24*14)</f>
        <v/>
      </c>
      <c r="X24" s="43"/>
      <c r="Y24" s="4" t="str">
        <f t="shared" ref="Y24:Y38" si="39">IF(X24*14=0,"",X24*14)</f>
        <v/>
      </c>
      <c r="Z24" s="43"/>
      <c r="AA24" s="46"/>
      <c r="AB24" s="43">
        <v>1</v>
      </c>
      <c r="AC24" s="4">
        <f t="shared" ref="AC24:AC38" si="40">IF(AB24*14=0,"",AB24*14)</f>
        <v>14</v>
      </c>
      <c r="AD24" s="43">
        <v>3</v>
      </c>
      <c r="AE24" s="4">
        <f t="shared" ref="AE24:AE38" si="41">IF(AD24*14=0,"",AD24*14)</f>
        <v>42</v>
      </c>
      <c r="AF24" s="43">
        <v>4</v>
      </c>
      <c r="AG24" s="45" t="s">
        <v>126</v>
      </c>
      <c r="AH24" s="44"/>
      <c r="AI24" s="4" t="str">
        <f t="shared" ref="AI24:AI38" si="42">IF(AH24*14=0,"",AH24*14)</f>
        <v/>
      </c>
      <c r="AJ24" s="43"/>
      <c r="AK24" s="4" t="str">
        <f t="shared" ref="AK24:AK38" si="43">IF(AJ24*14=0,"",AJ24*14)</f>
        <v/>
      </c>
      <c r="AL24" s="43"/>
      <c r="AM24" s="46"/>
      <c r="AN24" s="5">
        <f t="shared" si="12"/>
        <v>1</v>
      </c>
      <c r="AO24" s="4">
        <f t="shared" si="13"/>
        <v>14</v>
      </c>
      <c r="AP24" s="6">
        <f t="shared" si="14"/>
        <v>3</v>
      </c>
      <c r="AQ24" s="4">
        <f t="shared" si="15"/>
        <v>42</v>
      </c>
      <c r="AR24" s="6">
        <f t="shared" si="16"/>
        <v>4</v>
      </c>
      <c r="AS24" s="267">
        <f t="shared" si="17"/>
        <v>4</v>
      </c>
      <c r="AT24" s="236" t="s">
        <v>209</v>
      </c>
      <c r="AU24" s="235" t="s">
        <v>312</v>
      </c>
    </row>
    <row r="25" spans="1:47" s="357" customFormat="1" x14ac:dyDescent="0.25">
      <c r="A25" s="266" t="s">
        <v>161</v>
      </c>
      <c r="B25" s="40" t="s">
        <v>33</v>
      </c>
      <c r="C25" s="223" t="s">
        <v>132</v>
      </c>
      <c r="D25" s="92"/>
      <c r="E25" s="4" t="str">
        <f t="shared" si="32"/>
        <v/>
      </c>
      <c r="F25" s="92"/>
      <c r="G25" s="4" t="str">
        <f t="shared" si="33"/>
        <v/>
      </c>
      <c r="H25" s="92"/>
      <c r="I25" s="93"/>
      <c r="J25" s="44"/>
      <c r="K25" s="4" t="str">
        <f t="shared" si="34"/>
        <v/>
      </c>
      <c r="L25" s="43"/>
      <c r="M25" s="4" t="str">
        <f t="shared" si="35"/>
        <v/>
      </c>
      <c r="N25" s="43"/>
      <c r="O25" s="46"/>
      <c r="P25" s="43"/>
      <c r="Q25" s="4" t="str">
        <f t="shared" si="36"/>
        <v/>
      </c>
      <c r="R25" s="43"/>
      <c r="S25" s="4" t="str">
        <f t="shared" si="37"/>
        <v/>
      </c>
      <c r="T25" s="43"/>
      <c r="U25" s="45"/>
      <c r="V25" s="44"/>
      <c r="W25" s="4" t="str">
        <f t="shared" si="38"/>
        <v/>
      </c>
      <c r="X25" s="43"/>
      <c r="Y25" s="4" t="str">
        <f t="shared" si="39"/>
        <v/>
      </c>
      <c r="Z25" s="43"/>
      <c r="AA25" s="46"/>
      <c r="AB25" s="43"/>
      <c r="AC25" s="4" t="str">
        <f t="shared" si="40"/>
        <v/>
      </c>
      <c r="AD25" s="43"/>
      <c r="AE25" s="4" t="str">
        <f t="shared" si="41"/>
        <v/>
      </c>
      <c r="AF25" s="43"/>
      <c r="AG25" s="45"/>
      <c r="AH25" s="44">
        <v>1</v>
      </c>
      <c r="AI25" s="4">
        <f t="shared" si="42"/>
        <v>14</v>
      </c>
      <c r="AJ25" s="43">
        <v>3</v>
      </c>
      <c r="AK25" s="4">
        <f t="shared" si="43"/>
        <v>42</v>
      </c>
      <c r="AL25" s="43">
        <v>4</v>
      </c>
      <c r="AM25" s="46" t="s">
        <v>119</v>
      </c>
      <c r="AN25" s="5">
        <f t="shared" si="12"/>
        <v>1</v>
      </c>
      <c r="AO25" s="4">
        <f t="shared" si="13"/>
        <v>14</v>
      </c>
      <c r="AP25" s="6">
        <f t="shared" si="14"/>
        <v>3</v>
      </c>
      <c r="AQ25" s="4">
        <f t="shared" si="15"/>
        <v>42</v>
      </c>
      <c r="AR25" s="6">
        <f t="shared" si="16"/>
        <v>4</v>
      </c>
      <c r="AS25" s="267">
        <f t="shared" si="17"/>
        <v>4</v>
      </c>
      <c r="AT25" s="236" t="s">
        <v>207</v>
      </c>
      <c r="AU25" s="314" t="s">
        <v>233</v>
      </c>
    </row>
    <row r="26" spans="1:47" s="357" customFormat="1" ht="15.75" customHeight="1" x14ac:dyDescent="0.25">
      <c r="A26" s="266" t="s">
        <v>190</v>
      </c>
      <c r="B26" s="40" t="s">
        <v>33</v>
      </c>
      <c r="C26" s="285" t="s">
        <v>264</v>
      </c>
      <c r="D26" s="92"/>
      <c r="E26" s="4" t="str">
        <f t="shared" si="32"/>
        <v/>
      </c>
      <c r="F26" s="92"/>
      <c r="G26" s="4" t="str">
        <f t="shared" si="33"/>
        <v/>
      </c>
      <c r="H26" s="92"/>
      <c r="I26" s="93"/>
      <c r="J26" s="44"/>
      <c r="K26" s="4" t="str">
        <f t="shared" si="34"/>
        <v/>
      </c>
      <c r="L26" s="43"/>
      <c r="M26" s="4" t="str">
        <f t="shared" si="35"/>
        <v/>
      </c>
      <c r="N26" s="43"/>
      <c r="O26" s="46"/>
      <c r="P26" s="43"/>
      <c r="Q26" s="4" t="str">
        <f t="shared" si="36"/>
        <v/>
      </c>
      <c r="R26" s="43"/>
      <c r="S26" s="4" t="str">
        <f t="shared" si="37"/>
        <v/>
      </c>
      <c r="T26" s="43"/>
      <c r="U26" s="45"/>
      <c r="V26" s="44"/>
      <c r="W26" s="4" t="str">
        <f t="shared" si="38"/>
        <v/>
      </c>
      <c r="X26" s="43"/>
      <c r="Y26" s="4" t="str">
        <f t="shared" si="39"/>
        <v/>
      </c>
      <c r="Z26" s="43"/>
      <c r="AA26" s="46"/>
      <c r="AB26" s="43"/>
      <c r="AC26" s="4" t="str">
        <f t="shared" si="40"/>
        <v/>
      </c>
      <c r="AD26" s="43"/>
      <c r="AE26" s="4" t="str">
        <f t="shared" si="41"/>
        <v/>
      </c>
      <c r="AF26" s="43"/>
      <c r="AG26" s="45"/>
      <c r="AH26" s="44">
        <v>2</v>
      </c>
      <c r="AI26" s="4">
        <f t="shared" si="42"/>
        <v>28</v>
      </c>
      <c r="AJ26" s="43">
        <v>2</v>
      </c>
      <c r="AK26" s="4">
        <f t="shared" si="43"/>
        <v>28</v>
      </c>
      <c r="AL26" s="43">
        <v>4</v>
      </c>
      <c r="AM26" s="327" t="s">
        <v>133</v>
      </c>
      <c r="AN26" s="5">
        <f t="shared" si="12"/>
        <v>2</v>
      </c>
      <c r="AO26" s="4">
        <f t="shared" si="13"/>
        <v>28</v>
      </c>
      <c r="AP26" s="6">
        <f t="shared" si="14"/>
        <v>2</v>
      </c>
      <c r="AQ26" s="4">
        <f t="shared" si="15"/>
        <v>28</v>
      </c>
      <c r="AR26" s="6">
        <f t="shared" si="16"/>
        <v>4</v>
      </c>
      <c r="AS26" s="267">
        <f t="shared" si="17"/>
        <v>4</v>
      </c>
      <c r="AT26" s="236" t="s">
        <v>208</v>
      </c>
      <c r="AU26" s="315" t="s">
        <v>228</v>
      </c>
    </row>
    <row r="27" spans="1:47" s="357" customFormat="1" ht="15.75" customHeight="1" x14ac:dyDescent="0.25">
      <c r="A27" s="266" t="s">
        <v>305</v>
      </c>
      <c r="B27" s="40" t="s">
        <v>33</v>
      </c>
      <c r="C27" s="354" t="s">
        <v>301</v>
      </c>
      <c r="D27" s="92"/>
      <c r="E27" s="4" t="str">
        <f t="shared" si="32"/>
        <v/>
      </c>
      <c r="F27" s="92"/>
      <c r="G27" s="4" t="str">
        <f t="shared" si="33"/>
        <v/>
      </c>
      <c r="H27" s="92"/>
      <c r="I27" s="93"/>
      <c r="J27" s="44"/>
      <c r="K27" s="4" t="str">
        <f t="shared" si="34"/>
        <v/>
      </c>
      <c r="L27" s="43"/>
      <c r="M27" s="4" t="str">
        <f t="shared" si="35"/>
        <v/>
      </c>
      <c r="N27" s="43"/>
      <c r="O27" s="46"/>
      <c r="P27" s="43"/>
      <c r="Q27" s="4" t="str">
        <f t="shared" si="36"/>
        <v/>
      </c>
      <c r="R27" s="43"/>
      <c r="S27" s="4" t="str">
        <f t="shared" si="37"/>
        <v/>
      </c>
      <c r="T27" s="43"/>
      <c r="U27" s="45"/>
      <c r="V27" s="44"/>
      <c r="W27" s="4" t="str">
        <f t="shared" si="38"/>
        <v/>
      </c>
      <c r="X27" s="43"/>
      <c r="Y27" s="4" t="str">
        <f t="shared" si="39"/>
        <v/>
      </c>
      <c r="Z27" s="43"/>
      <c r="AA27" s="46"/>
      <c r="AB27" s="43"/>
      <c r="AC27" s="4" t="str">
        <f t="shared" si="40"/>
        <v/>
      </c>
      <c r="AD27" s="43">
        <v>3</v>
      </c>
      <c r="AE27" s="4">
        <f t="shared" si="41"/>
        <v>42</v>
      </c>
      <c r="AF27" s="43">
        <v>4</v>
      </c>
      <c r="AG27" s="45" t="s">
        <v>119</v>
      </c>
      <c r="AH27" s="44"/>
      <c r="AI27" s="4" t="str">
        <f t="shared" si="42"/>
        <v/>
      </c>
      <c r="AJ27" s="43"/>
      <c r="AK27" s="4" t="str">
        <f t="shared" si="43"/>
        <v/>
      </c>
      <c r="AL27" s="43"/>
      <c r="AM27" s="46"/>
      <c r="AN27" s="5" t="str">
        <f t="shared" si="12"/>
        <v/>
      </c>
      <c r="AO27" s="4" t="str">
        <f t="shared" si="13"/>
        <v/>
      </c>
      <c r="AP27" s="6">
        <f t="shared" si="14"/>
        <v>3</v>
      </c>
      <c r="AQ27" s="4">
        <f t="shared" si="15"/>
        <v>42</v>
      </c>
      <c r="AR27" s="6">
        <f t="shared" si="16"/>
        <v>4</v>
      </c>
      <c r="AS27" s="267">
        <f t="shared" si="17"/>
        <v>3</v>
      </c>
      <c r="AT27" s="236" t="s">
        <v>207</v>
      </c>
      <c r="AU27" s="314" t="s">
        <v>233</v>
      </c>
    </row>
    <row r="28" spans="1:47" s="357" customFormat="1" ht="15.75" customHeight="1" x14ac:dyDescent="0.25">
      <c r="A28" s="266" t="s">
        <v>303</v>
      </c>
      <c r="B28" s="40" t="s">
        <v>33</v>
      </c>
      <c r="C28" s="354" t="s">
        <v>120</v>
      </c>
      <c r="D28" s="92"/>
      <c r="E28" s="4" t="str">
        <f t="shared" si="32"/>
        <v/>
      </c>
      <c r="F28" s="92"/>
      <c r="G28" s="4" t="str">
        <f t="shared" si="33"/>
        <v/>
      </c>
      <c r="H28" s="92"/>
      <c r="I28" s="93"/>
      <c r="J28" s="44"/>
      <c r="K28" s="4" t="str">
        <f t="shared" si="34"/>
        <v/>
      </c>
      <c r="L28" s="43"/>
      <c r="M28" s="4" t="str">
        <f t="shared" si="35"/>
        <v/>
      </c>
      <c r="N28" s="43"/>
      <c r="O28" s="46"/>
      <c r="P28" s="43"/>
      <c r="Q28" s="4" t="str">
        <f t="shared" si="36"/>
        <v/>
      </c>
      <c r="R28" s="43"/>
      <c r="S28" s="4" t="str">
        <f t="shared" si="37"/>
        <v/>
      </c>
      <c r="T28" s="43"/>
      <c r="U28" s="45"/>
      <c r="V28" s="44"/>
      <c r="W28" s="4" t="str">
        <f t="shared" si="38"/>
        <v/>
      </c>
      <c r="X28" s="43"/>
      <c r="Y28" s="4" t="str">
        <f t="shared" si="39"/>
        <v/>
      </c>
      <c r="Z28" s="43"/>
      <c r="AA28" s="46"/>
      <c r="AB28" s="43"/>
      <c r="AC28" s="4" t="str">
        <f t="shared" si="40"/>
        <v/>
      </c>
      <c r="AD28" s="43"/>
      <c r="AE28" s="4" t="str">
        <f t="shared" si="41"/>
        <v/>
      </c>
      <c r="AF28" s="43"/>
      <c r="AG28" s="45"/>
      <c r="AH28" s="44"/>
      <c r="AI28" s="4" t="str">
        <f t="shared" si="42"/>
        <v/>
      </c>
      <c r="AJ28" s="43">
        <v>8</v>
      </c>
      <c r="AK28" s="4">
        <f t="shared" si="43"/>
        <v>112</v>
      </c>
      <c r="AL28" s="43">
        <v>8</v>
      </c>
      <c r="AM28" s="46" t="s">
        <v>119</v>
      </c>
      <c r="AN28" s="5" t="str">
        <f t="shared" si="12"/>
        <v/>
      </c>
      <c r="AO28" s="4" t="str">
        <f t="shared" si="13"/>
        <v/>
      </c>
      <c r="AP28" s="6">
        <f t="shared" si="14"/>
        <v>8</v>
      </c>
      <c r="AQ28" s="4">
        <f t="shared" si="15"/>
        <v>112</v>
      </c>
      <c r="AR28" s="6">
        <f t="shared" si="16"/>
        <v>8</v>
      </c>
      <c r="AS28" s="267">
        <f t="shared" si="17"/>
        <v>8</v>
      </c>
      <c r="AT28" s="236" t="s">
        <v>207</v>
      </c>
      <c r="AU28" s="314" t="s">
        <v>233</v>
      </c>
    </row>
    <row r="29" spans="1:47" s="357" customFormat="1" ht="15.75" customHeight="1" x14ac:dyDescent="0.25">
      <c r="A29" s="229" t="s">
        <v>199</v>
      </c>
      <c r="B29" s="40" t="s">
        <v>15</v>
      </c>
      <c r="C29" s="223" t="s">
        <v>20</v>
      </c>
      <c r="D29" s="92"/>
      <c r="E29" s="4" t="str">
        <f t="shared" si="32"/>
        <v/>
      </c>
      <c r="F29" s="92"/>
      <c r="G29" s="4" t="str">
        <f t="shared" si="33"/>
        <v/>
      </c>
      <c r="H29" s="92"/>
      <c r="I29" s="93"/>
      <c r="J29" s="44"/>
      <c r="K29" s="4" t="str">
        <f t="shared" si="34"/>
        <v/>
      </c>
      <c r="L29" s="43"/>
      <c r="M29" s="4">
        <v>120</v>
      </c>
      <c r="N29" s="43">
        <v>4</v>
      </c>
      <c r="O29" s="46" t="s">
        <v>134</v>
      </c>
      <c r="P29" s="43"/>
      <c r="Q29" s="4" t="str">
        <f t="shared" si="36"/>
        <v/>
      </c>
      <c r="R29" s="43"/>
      <c r="S29" s="4" t="str">
        <f t="shared" si="37"/>
        <v/>
      </c>
      <c r="T29" s="43"/>
      <c r="U29" s="45"/>
      <c r="V29" s="44"/>
      <c r="W29" s="4" t="str">
        <f t="shared" si="38"/>
        <v/>
      </c>
      <c r="X29" s="43"/>
      <c r="Y29" s="4" t="str">
        <f t="shared" si="39"/>
        <v/>
      </c>
      <c r="Z29" s="43"/>
      <c r="AA29" s="46"/>
      <c r="AB29" s="43"/>
      <c r="AC29" s="4" t="str">
        <f t="shared" si="40"/>
        <v/>
      </c>
      <c r="AD29" s="43"/>
      <c r="AE29" s="4" t="str">
        <f t="shared" si="41"/>
        <v/>
      </c>
      <c r="AF29" s="43"/>
      <c r="AG29" s="45"/>
      <c r="AH29" s="44"/>
      <c r="AI29" s="4" t="str">
        <f t="shared" si="42"/>
        <v/>
      </c>
      <c r="AJ29" s="43"/>
      <c r="AK29" s="4" t="str">
        <f t="shared" si="43"/>
        <v/>
      </c>
      <c r="AL29" s="43"/>
      <c r="AM29" s="46"/>
      <c r="AN29" s="5" t="str">
        <f t="shared" si="12"/>
        <v/>
      </c>
      <c r="AO29" s="4" t="str">
        <f t="shared" si="13"/>
        <v/>
      </c>
      <c r="AP29" s="6" t="str">
        <f t="shared" si="14"/>
        <v/>
      </c>
      <c r="AQ29" s="4" t="str">
        <f t="shared" si="15"/>
        <v/>
      </c>
      <c r="AR29" s="6">
        <f t="shared" si="16"/>
        <v>4</v>
      </c>
      <c r="AS29" s="267" t="str">
        <f t="shared" si="17"/>
        <v/>
      </c>
      <c r="AT29" s="236" t="s">
        <v>207</v>
      </c>
      <c r="AU29" s="356" t="s">
        <v>233</v>
      </c>
    </row>
    <row r="30" spans="1:47" s="357" customFormat="1" ht="15.75" customHeight="1" x14ac:dyDescent="0.25">
      <c r="A30" s="229" t="s">
        <v>200</v>
      </c>
      <c r="B30" s="40" t="s">
        <v>15</v>
      </c>
      <c r="C30" s="41" t="s">
        <v>21</v>
      </c>
      <c r="D30" s="92"/>
      <c r="E30" s="4" t="str">
        <f t="shared" si="32"/>
        <v/>
      </c>
      <c r="F30" s="92"/>
      <c r="G30" s="4" t="str">
        <f t="shared" si="33"/>
        <v/>
      </c>
      <c r="H30" s="92"/>
      <c r="I30" s="93"/>
      <c r="J30" s="44"/>
      <c r="K30" s="4" t="str">
        <f t="shared" si="34"/>
        <v/>
      </c>
      <c r="L30" s="43"/>
      <c r="M30" s="4" t="str">
        <f t="shared" si="35"/>
        <v/>
      </c>
      <c r="N30" s="43"/>
      <c r="O30" s="46"/>
      <c r="P30" s="43"/>
      <c r="Q30" s="4" t="str">
        <f t="shared" si="36"/>
        <v/>
      </c>
      <c r="R30" s="43"/>
      <c r="S30" s="4" t="str">
        <f t="shared" si="37"/>
        <v/>
      </c>
      <c r="T30" s="43"/>
      <c r="U30" s="45"/>
      <c r="V30" s="44"/>
      <c r="W30" s="4" t="str">
        <f t="shared" si="38"/>
        <v/>
      </c>
      <c r="X30" s="43"/>
      <c r="Y30" s="4">
        <v>120</v>
      </c>
      <c r="Z30" s="43">
        <v>4</v>
      </c>
      <c r="AA30" s="46" t="s">
        <v>134</v>
      </c>
      <c r="AB30" s="43"/>
      <c r="AC30" s="4" t="str">
        <f t="shared" si="40"/>
        <v/>
      </c>
      <c r="AD30" s="43"/>
      <c r="AE30" s="4" t="str">
        <f t="shared" si="41"/>
        <v/>
      </c>
      <c r="AF30" s="43"/>
      <c r="AG30" s="45"/>
      <c r="AH30" s="44"/>
      <c r="AI30" s="4" t="str">
        <f t="shared" si="42"/>
        <v/>
      </c>
      <c r="AJ30" s="43"/>
      <c r="AK30" s="4" t="str">
        <f t="shared" si="43"/>
        <v/>
      </c>
      <c r="AL30" s="43"/>
      <c r="AM30" s="46"/>
      <c r="AN30" s="5" t="str">
        <f t="shared" si="12"/>
        <v/>
      </c>
      <c r="AO30" s="4" t="str">
        <f t="shared" si="13"/>
        <v/>
      </c>
      <c r="AP30" s="6" t="str">
        <f t="shared" si="14"/>
        <v/>
      </c>
      <c r="AQ30" s="4" t="str">
        <f t="shared" si="15"/>
        <v/>
      </c>
      <c r="AR30" s="6">
        <f t="shared" si="16"/>
        <v>4</v>
      </c>
      <c r="AS30" s="267" t="str">
        <f t="shared" si="17"/>
        <v/>
      </c>
      <c r="AT30" s="236" t="s">
        <v>207</v>
      </c>
      <c r="AU30" s="356" t="s">
        <v>233</v>
      </c>
    </row>
    <row r="31" spans="1:47" s="357" customFormat="1" ht="15.75" customHeight="1" x14ac:dyDescent="0.25">
      <c r="A31" s="268"/>
      <c r="B31" s="40"/>
      <c r="C31" s="41"/>
      <c r="D31" s="92"/>
      <c r="E31" s="4" t="str">
        <f t="shared" si="32"/>
        <v/>
      </c>
      <c r="F31" s="92"/>
      <c r="G31" s="4" t="str">
        <f t="shared" si="33"/>
        <v/>
      </c>
      <c r="H31" s="92"/>
      <c r="I31" s="93"/>
      <c r="J31" s="44"/>
      <c r="K31" s="4" t="str">
        <f t="shared" si="34"/>
        <v/>
      </c>
      <c r="L31" s="43"/>
      <c r="M31" s="4" t="str">
        <f t="shared" si="35"/>
        <v/>
      </c>
      <c r="N31" s="43"/>
      <c r="O31" s="46"/>
      <c r="P31" s="43"/>
      <c r="Q31" s="4" t="str">
        <f t="shared" si="36"/>
        <v/>
      </c>
      <c r="R31" s="43"/>
      <c r="S31" s="4" t="str">
        <f t="shared" si="37"/>
        <v/>
      </c>
      <c r="T31" s="43"/>
      <c r="U31" s="45"/>
      <c r="V31" s="44"/>
      <c r="W31" s="4" t="str">
        <f t="shared" si="38"/>
        <v/>
      </c>
      <c r="X31" s="43"/>
      <c r="Y31" s="4" t="str">
        <f t="shared" si="39"/>
        <v/>
      </c>
      <c r="Z31" s="43"/>
      <c r="AA31" s="46"/>
      <c r="AB31" s="43"/>
      <c r="AC31" s="4" t="str">
        <f t="shared" si="40"/>
        <v/>
      </c>
      <c r="AD31" s="43"/>
      <c r="AE31" s="4" t="str">
        <f t="shared" si="41"/>
        <v/>
      </c>
      <c r="AF31" s="43"/>
      <c r="AG31" s="45"/>
      <c r="AH31" s="44"/>
      <c r="AI31" s="4" t="str">
        <f t="shared" si="42"/>
        <v/>
      </c>
      <c r="AJ31" s="43"/>
      <c r="AK31" s="4" t="str">
        <f t="shared" si="43"/>
        <v/>
      </c>
      <c r="AL31" s="43"/>
      <c r="AM31" s="46"/>
      <c r="AN31" s="5" t="str">
        <f t="shared" si="12"/>
        <v/>
      </c>
      <c r="AO31" s="4" t="str">
        <f t="shared" si="13"/>
        <v/>
      </c>
      <c r="AP31" s="6" t="str">
        <f t="shared" si="14"/>
        <v/>
      </c>
      <c r="AQ31" s="4" t="str">
        <f t="shared" si="15"/>
        <v/>
      </c>
      <c r="AR31" s="6" t="str">
        <f t="shared" si="16"/>
        <v/>
      </c>
      <c r="AS31" s="267" t="str">
        <f t="shared" si="17"/>
        <v/>
      </c>
      <c r="AT31" s="236"/>
      <c r="AU31" s="235"/>
    </row>
    <row r="32" spans="1:47" s="86" customFormat="1" ht="15.75" customHeight="1" x14ac:dyDescent="0.25">
      <c r="A32" s="268"/>
      <c r="B32" s="40"/>
      <c r="C32" s="41"/>
      <c r="D32" s="92"/>
      <c r="E32" s="4" t="str">
        <f t="shared" si="32"/>
        <v/>
      </c>
      <c r="F32" s="92"/>
      <c r="G32" s="4" t="str">
        <f t="shared" si="33"/>
        <v/>
      </c>
      <c r="H32" s="92"/>
      <c r="I32" s="93"/>
      <c r="J32" s="44"/>
      <c r="K32" s="4" t="str">
        <f t="shared" si="34"/>
        <v/>
      </c>
      <c r="L32" s="43"/>
      <c r="M32" s="4" t="str">
        <f t="shared" si="35"/>
        <v/>
      </c>
      <c r="N32" s="43"/>
      <c r="O32" s="46"/>
      <c r="P32" s="43"/>
      <c r="Q32" s="4" t="str">
        <f t="shared" si="36"/>
        <v/>
      </c>
      <c r="R32" s="43"/>
      <c r="S32" s="4" t="str">
        <f t="shared" si="37"/>
        <v/>
      </c>
      <c r="T32" s="43"/>
      <c r="U32" s="45"/>
      <c r="V32" s="44"/>
      <c r="W32" s="4" t="str">
        <f t="shared" si="38"/>
        <v/>
      </c>
      <c r="X32" s="43"/>
      <c r="Y32" s="4" t="str">
        <f t="shared" si="39"/>
        <v/>
      </c>
      <c r="Z32" s="43"/>
      <c r="AA32" s="46"/>
      <c r="AB32" s="43"/>
      <c r="AC32" s="4" t="str">
        <f t="shared" si="40"/>
        <v/>
      </c>
      <c r="AD32" s="43"/>
      <c r="AE32" s="4" t="str">
        <f t="shared" si="41"/>
        <v/>
      </c>
      <c r="AF32" s="43"/>
      <c r="AG32" s="45"/>
      <c r="AH32" s="44"/>
      <c r="AI32" s="4" t="str">
        <f t="shared" si="42"/>
        <v/>
      </c>
      <c r="AJ32" s="43"/>
      <c r="AK32" s="4" t="str">
        <f t="shared" si="43"/>
        <v/>
      </c>
      <c r="AL32" s="43"/>
      <c r="AM32" s="46"/>
      <c r="AN32" s="5" t="str">
        <f t="shared" si="12"/>
        <v/>
      </c>
      <c r="AO32" s="4" t="str">
        <f t="shared" si="13"/>
        <v/>
      </c>
      <c r="AP32" s="6" t="str">
        <f t="shared" si="14"/>
        <v/>
      </c>
      <c r="AQ32" s="4" t="str">
        <f t="shared" si="15"/>
        <v/>
      </c>
      <c r="AR32" s="6" t="str">
        <f t="shared" si="16"/>
        <v/>
      </c>
      <c r="AS32" s="267" t="str">
        <f t="shared" si="17"/>
        <v/>
      </c>
      <c r="AT32" s="236"/>
      <c r="AU32" s="235"/>
    </row>
    <row r="33" spans="1:47" s="86" customFormat="1" ht="15.75" customHeight="1" x14ac:dyDescent="0.25">
      <c r="A33" s="268"/>
      <c r="B33" s="40"/>
      <c r="C33" s="41"/>
      <c r="D33" s="92"/>
      <c r="E33" s="4" t="str">
        <f t="shared" si="32"/>
        <v/>
      </c>
      <c r="F33" s="92"/>
      <c r="G33" s="4" t="str">
        <f t="shared" si="33"/>
        <v/>
      </c>
      <c r="H33" s="92"/>
      <c r="I33" s="93"/>
      <c r="J33" s="44"/>
      <c r="K33" s="4" t="str">
        <f t="shared" si="34"/>
        <v/>
      </c>
      <c r="L33" s="43"/>
      <c r="M33" s="4" t="str">
        <f t="shared" si="35"/>
        <v/>
      </c>
      <c r="N33" s="43"/>
      <c r="O33" s="46"/>
      <c r="P33" s="43"/>
      <c r="Q33" s="4" t="str">
        <f t="shared" si="36"/>
        <v/>
      </c>
      <c r="R33" s="43"/>
      <c r="S33" s="4" t="str">
        <f t="shared" si="37"/>
        <v/>
      </c>
      <c r="T33" s="43"/>
      <c r="U33" s="45"/>
      <c r="V33" s="44"/>
      <c r="W33" s="4" t="str">
        <f t="shared" si="38"/>
        <v/>
      </c>
      <c r="X33" s="43"/>
      <c r="Y33" s="4" t="str">
        <f t="shared" si="39"/>
        <v/>
      </c>
      <c r="Z33" s="43"/>
      <c r="AA33" s="46"/>
      <c r="AB33" s="43"/>
      <c r="AC33" s="4" t="str">
        <f t="shared" si="40"/>
        <v/>
      </c>
      <c r="AD33" s="43"/>
      <c r="AE33" s="4" t="str">
        <f t="shared" si="41"/>
        <v/>
      </c>
      <c r="AF33" s="43"/>
      <c r="AG33" s="45"/>
      <c r="AH33" s="44"/>
      <c r="AI33" s="4" t="str">
        <f t="shared" si="42"/>
        <v/>
      </c>
      <c r="AJ33" s="43"/>
      <c r="AK33" s="4" t="str">
        <f t="shared" si="43"/>
        <v/>
      </c>
      <c r="AL33" s="43"/>
      <c r="AM33" s="46"/>
      <c r="AN33" s="5" t="str">
        <f t="shared" si="12"/>
        <v/>
      </c>
      <c r="AO33" s="4" t="str">
        <f t="shared" si="13"/>
        <v/>
      </c>
      <c r="AP33" s="6" t="str">
        <f t="shared" si="14"/>
        <v/>
      </c>
      <c r="AQ33" s="4" t="str">
        <f t="shared" si="15"/>
        <v/>
      </c>
      <c r="AR33" s="6" t="str">
        <f t="shared" si="16"/>
        <v/>
      </c>
      <c r="AS33" s="267" t="str">
        <f t="shared" si="17"/>
        <v/>
      </c>
      <c r="AT33" s="236"/>
      <c r="AU33" s="235"/>
    </row>
    <row r="34" spans="1:47" s="86" customFormat="1" ht="15.75" customHeight="1" x14ac:dyDescent="0.25">
      <c r="A34" s="268"/>
      <c r="B34" s="40"/>
      <c r="C34" s="41"/>
      <c r="D34" s="92"/>
      <c r="E34" s="4" t="str">
        <f t="shared" si="32"/>
        <v/>
      </c>
      <c r="F34" s="92"/>
      <c r="G34" s="4" t="str">
        <f t="shared" si="33"/>
        <v/>
      </c>
      <c r="H34" s="92"/>
      <c r="I34" s="93"/>
      <c r="J34" s="44"/>
      <c r="K34" s="4" t="str">
        <f t="shared" si="34"/>
        <v/>
      </c>
      <c r="L34" s="43"/>
      <c r="M34" s="4" t="str">
        <f t="shared" si="35"/>
        <v/>
      </c>
      <c r="N34" s="43"/>
      <c r="O34" s="46"/>
      <c r="P34" s="43"/>
      <c r="Q34" s="4" t="str">
        <f t="shared" si="36"/>
        <v/>
      </c>
      <c r="R34" s="43"/>
      <c r="S34" s="4" t="str">
        <f t="shared" si="37"/>
        <v/>
      </c>
      <c r="T34" s="43"/>
      <c r="U34" s="45"/>
      <c r="V34" s="44"/>
      <c r="W34" s="4" t="str">
        <f t="shared" si="38"/>
        <v/>
      </c>
      <c r="X34" s="43"/>
      <c r="Y34" s="4" t="str">
        <f t="shared" si="39"/>
        <v/>
      </c>
      <c r="Z34" s="43"/>
      <c r="AA34" s="46"/>
      <c r="AB34" s="43"/>
      <c r="AC34" s="4" t="str">
        <f t="shared" si="40"/>
        <v/>
      </c>
      <c r="AD34" s="43"/>
      <c r="AE34" s="4" t="str">
        <f t="shared" si="41"/>
        <v/>
      </c>
      <c r="AF34" s="43"/>
      <c r="AG34" s="45"/>
      <c r="AH34" s="44"/>
      <c r="AI34" s="4" t="str">
        <f t="shared" si="42"/>
        <v/>
      </c>
      <c r="AJ34" s="43"/>
      <c r="AK34" s="4" t="str">
        <f t="shared" si="43"/>
        <v/>
      </c>
      <c r="AL34" s="43"/>
      <c r="AM34" s="46"/>
      <c r="AN34" s="5" t="str">
        <f t="shared" si="12"/>
        <v/>
      </c>
      <c r="AO34" s="4" t="str">
        <f t="shared" si="13"/>
        <v/>
      </c>
      <c r="AP34" s="6" t="str">
        <f t="shared" si="14"/>
        <v/>
      </c>
      <c r="AQ34" s="4" t="str">
        <f t="shared" si="15"/>
        <v/>
      </c>
      <c r="AR34" s="6" t="str">
        <f t="shared" si="16"/>
        <v/>
      </c>
      <c r="AS34" s="267" t="str">
        <f t="shared" si="17"/>
        <v/>
      </c>
      <c r="AT34" s="236"/>
      <c r="AU34" s="235"/>
    </row>
    <row r="35" spans="1:47" s="86" customFormat="1" ht="15.75" customHeight="1" x14ac:dyDescent="0.25">
      <c r="A35" s="268"/>
      <c r="B35" s="40"/>
      <c r="C35" s="41"/>
      <c r="D35" s="92"/>
      <c r="E35" s="4" t="str">
        <f t="shared" si="32"/>
        <v/>
      </c>
      <c r="F35" s="92"/>
      <c r="G35" s="4" t="str">
        <f t="shared" si="33"/>
        <v/>
      </c>
      <c r="H35" s="92"/>
      <c r="I35" s="93"/>
      <c r="J35" s="44"/>
      <c r="K35" s="4" t="str">
        <f t="shared" si="34"/>
        <v/>
      </c>
      <c r="L35" s="43"/>
      <c r="M35" s="4" t="str">
        <f t="shared" si="35"/>
        <v/>
      </c>
      <c r="N35" s="43"/>
      <c r="O35" s="46"/>
      <c r="P35" s="43"/>
      <c r="Q35" s="4" t="str">
        <f t="shared" si="36"/>
        <v/>
      </c>
      <c r="R35" s="43"/>
      <c r="S35" s="4" t="str">
        <f t="shared" si="37"/>
        <v/>
      </c>
      <c r="T35" s="43"/>
      <c r="U35" s="45"/>
      <c r="V35" s="44"/>
      <c r="W35" s="4" t="str">
        <f t="shared" si="38"/>
        <v/>
      </c>
      <c r="X35" s="43"/>
      <c r="Y35" s="4" t="str">
        <f t="shared" si="39"/>
        <v/>
      </c>
      <c r="Z35" s="43"/>
      <c r="AA35" s="46"/>
      <c r="AB35" s="43"/>
      <c r="AC35" s="4" t="str">
        <f t="shared" si="40"/>
        <v/>
      </c>
      <c r="AD35" s="43"/>
      <c r="AE35" s="4" t="str">
        <f t="shared" si="41"/>
        <v/>
      </c>
      <c r="AF35" s="43"/>
      <c r="AG35" s="45"/>
      <c r="AH35" s="44"/>
      <c r="AI35" s="4" t="str">
        <f t="shared" si="42"/>
        <v/>
      </c>
      <c r="AJ35" s="43"/>
      <c r="AK35" s="4" t="str">
        <f t="shared" si="43"/>
        <v/>
      </c>
      <c r="AL35" s="43"/>
      <c r="AM35" s="46"/>
      <c r="AN35" s="5" t="str">
        <f t="shared" si="12"/>
        <v/>
      </c>
      <c r="AO35" s="4" t="str">
        <f t="shared" si="13"/>
        <v/>
      </c>
      <c r="AP35" s="6" t="str">
        <f t="shared" si="14"/>
        <v/>
      </c>
      <c r="AQ35" s="4" t="str">
        <f t="shared" si="15"/>
        <v/>
      </c>
      <c r="AR35" s="6" t="str">
        <f t="shared" si="16"/>
        <v/>
      </c>
      <c r="AS35" s="267" t="str">
        <f t="shared" si="17"/>
        <v/>
      </c>
      <c r="AT35" s="236"/>
      <c r="AU35" s="235"/>
    </row>
    <row r="36" spans="1:47" s="86" customFormat="1" ht="15.75" customHeight="1" x14ac:dyDescent="0.25">
      <c r="A36" s="268"/>
      <c r="B36" s="40"/>
      <c r="C36" s="41"/>
      <c r="D36" s="92"/>
      <c r="E36" s="4" t="str">
        <f t="shared" si="32"/>
        <v/>
      </c>
      <c r="F36" s="92"/>
      <c r="G36" s="4" t="str">
        <f t="shared" si="33"/>
        <v/>
      </c>
      <c r="H36" s="92"/>
      <c r="I36" s="93"/>
      <c r="J36" s="44"/>
      <c r="K36" s="4" t="str">
        <f t="shared" si="34"/>
        <v/>
      </c>
      <c r="L36" s="43"/>
      <c r="M36" s="4" t="str">
        <f t="shared" si="35"/>
        <v/>
      </c>
      <c r="N36" s="43"/>
      <c r="O36" s="46"/>
      <c r="P36" s="43"/>
      <c r="Q36" s="4" t="str">
        <f t="shared" si="36"/>
        <v/>
      </c>
      <c r="R36" s="43"/>
      <c r="S36" s="4" t="str">
        <f t="shared" si="37"/>
        <v/>
      </c>
      <c r="T36" s="43"/>
      <c r="U36" s="45"/>
      <c r="V36" s="44"/>
      <c r="W36" s="4" t="str">
        <f t="shared" si="38"/>
        <v/>
      </c>
      <c r="X36" s="43"/>
      <c r="Y36" s="4" t="str">
        <f t="shared" si="39"/>
        <v/>
      </c>
      <c r="Z36" s="43"/>
      <c r="AA36" s="46"/>
      <c r="AB36" s="43"/>
      <c r="AC36" s="4" t="str">
        <f t="shared" si="40"/>
        <v/>
      </c>
      <c r="AD36" s="43"/>
      <c r="AE36" s="4" t="str">
        <f t="shared" si="41"/>
        <v/>
      </c>
      <c r="AF36" s="43"/>
      <c r="AG36" s="45"/>
      <c r="AH36" s="44"/>
      <c r="AI36" s="4" t="str">
        <f t="shared" si="42"/>
        <v/>
      </c>
      <c r="AJ36" s="43"/>
      <c r="AK36" s="4" t="str">
        <f t="shared" si="43"/>
        <v/>
      </c>
      <c r="AL36" s="43"/>
      <c r="AM36" s="46"/>
      <c r="AN36" s="5" t="str">
        <f t="shared" si="12"/>
        <v/>
      </c>
      <c r="AO36" s="4" t="str">
        <f t="shared" si="13"/>
        <v/>
      </c>
      <c r="AP36" s="6" t="str">
        <f t="shared" si="14"/>
        <v/>
      </c>
      <c r="AQ36" s="4" t="str">
        <f t="shared" si="15"/>
        <v/>
      </c>
      <c r="AR36" s="6" t="str">
        <f t="shared" si="16"/>
        <v/>
      </c>
      <c r="AS36" s="267" t="str">
        <f t="shared" si="17"/>
        <v/>
      </c>
      <c r="AT36" s="236"/>
      <c r="AU36" s="235"/>
    </row>
    <row r="37" spans="1:47" s="86" customFormat="1" ht="15.75" customHeight="1" x14ac:dyDescent="0.25">
      <c r="A37" s="268"/>
      <c r="B37" s="40"/>
      <c r="C37" s="41"/>
      <c r="D37" s="92"/>
      <c r="E37" s="4" t="str">
        <f t="shared" si="32"/>
        <v/>
      </c>
      <c r="F37" s="92"/>
      <c r="G37" s="4" t="str">
        <f t="shared" si="33"/>
        <v/>
      </c>
      <c r="H37" s="92"/>
      <c r="I37" s="93"/>
      <c r="J37" s="44"/>
      <c r="K37" s="4" t="str">
        <f t="shared" si="34"/>
        <v/>
      </c>
      <c r="L37" s="43"/>
      <c r="M37" s="4" t="str">
        <f t="shared" si="35"/>
        <v/>
      </c>
      <c r="N37" s="43"/>
      <c r="O37" s="46"/>
      <c r="P37" s="43"/>
      <c r="Q37" s="4" t="str">
        <f t="shared" si="36"/>
        <v/>
      </c>
      <c r="R37" s="43"/>
      <c r="S37" s="4" t="str">
        <f t="shared" si="37"/>
        <v/>
      </c>
      <c r="T37" s="43"/>
      <c r="U37" s="45"/>
      <c r="V37" s="44"/>
      <c r="W37" s="4" t="str">
        <f t="shared" si="38"/>
        <v/>
      </c>
      <c r="X37" s="43"/>
      <c r="Y37" s="4" t="str">
        <f t="shared" si="39"/>
        <v/>
      </c>
      <c r="Z37" s="43"/>
      <c r="AA37" s="46"/>
      <c r="AB37" s="43"/>
      <c r="AC37" s="4" t="str">
        <f t="shared" si="40"/>
        <v/>
      </c>
      <c r="AD37" s="43"/>
      <c r="AE37" s="4" t="str">
        <f t="shared" si="41"/>
        <v/>
      </c>
      <c r="AF37" s="43"/>
      <c r="AG37" s="45"/>
      <c r="AH37" s="44"/>
      <c r="AI37" s="4" t="str">
        <f t="shared" si="42"/>
        <v/>
      </c>
      <c r="AJ37" s="43"/>
      <c r="AK37" s="4" t="str">
        <f t="shared" si="43"/>
        <v/>
      </c>
      <c r="AL37" s="43"/>
      <c r="AM37" s="46"/>
      <c r="AN37" s="5" t="str">
        <f t="shared" si="12"/>
        <v/>
      </c>
      <c r="AO37" s="4" t="str">
        <f t="shared" si="13"/>
        <v/>
      </c>
      <c r="AP37" s="6" t="str">
        <f t="shared" si="14"/>
        <v/>
      </c>
      <c r="AQ37" s="4" t="str">
        <f t="shared" si="15"/>
        <v/>
      </c>
      <c r="AR37" s="6" t="str">
        <f t="shared" si="16"/>
        <v/>
      </c>
      <c r="AS37" s="267" t="str">
        <f t="shared" si="17"/>
        <v/>
      </c>
      <c r="AT37" s="236"/>
      <c r="AU37" s="235"/>
    </row>
    <row r="38" spans="1:47" ht="15.75" customHeight="1" x14ac:dyDescent="0.25">
      <c r="A38" s="268"/>
      <c r="B38" s="40"/>
      <c r="C38" s="41"/>
      <c r="D38" s="92"/>
      <c r="E38" s="4" t="str">
        <f t="shared" si="32"/>
        <v/>
      </c>
      <c r="F38" s="92"/>
      <c r="G38" s="4" t="str">
        <f t="shared" si="33"/>
        <v/>
      </c>
      <c r="H38" s="92"/>
      <c r="I38" s="93"/>
      <c r="J38" s="44"/>
      <c r="K38" s="4" t="str">
        <f t="shared" si="34"/>
        <v/>
      </c>
      <c r="L38" s="43"/>
      <c r="M38" s="4" t="str">
        <f t="shared" si="35"/>
        <v/>
      </c>
      <c r="N38" s="43"/>
      <c r="O38" s="46"/>
      <c r="P38" s="43"/>
      <c r="Q38" s="4" t="str">
        <f t="shared" si="36"/>
        <v/>
      </c>
      <c r="R38" s="43"/>
      <c r="S38" s="4" t="str">
        <f t="shared" si="37"/>
        <v/>
      </c>
      <c r="T38" s="43"/>
      <c r="U38" s="45"/>
      <c r="V38" s="44"/>
      <c r="W38" s="4" t="str">
        <f t="shared" si="38"/>
        <v/>
      </c>
      <c r="X38" s="43"/>
      <c r="Y38" s="4" t="str">
        <f t="shared" si="39"/>
        <v/>
      </c>
      <c r="Z38" s="43"/>
      <c r="AA38" s="46"/>
      <c r="AB38" s="43"/>
      <c r="AC38" s="4" t="str">
        <f t="shared" si="40"/>
        <v/>
      </c>
      <c r="AD38" s="43"/>
      <c r="AE38" s="4" t="str">
        <f t="shared" si="41"/>
        <v/>
      </c>
      <c r="AF38" s="43"/>
      <c r="AG38" s="45"/>
      <c r="AH38" s="44"/>
      <c r="AI38" s="4" t="str">
        <f t="shared" si="42"/>
        <v/>
      </c>
      <c r="AJ38" s="43"/>
      <c r="AK38" s="4" t="str">
        <f t="shared" si="43"/>
        <v/>
      </c>
      <c r="AL38" s="43"/>
      <c r="AM38" s="46"/>
      <c r="AN38" s="5" t="str">
        <f t="shared" si="12"/>
        <v/>
      </c>
      <c r="AO38" s="4" t="str">
        <f t="shared" si="13"/>
        <v/>
      </c>
      <c r="AP38" s="6" t="str">
        <f t="shared" si="14"/>
        <v/>
      </c>
      <c r="AQ38" s="4" t="str">
        <f t="shared" si="15"/>
        <v/>
      </c>
      <c r="AR38" s="6" t="str">
        <f t="shared" si="16"/>
        <v/>
      </c>
      <c r="AS38" s="267" t="str">
        <f t="shared" si="17"/>
        <v/>
      </c>
      <c r="AT38" s="193"/>
      <c r="AU38" s="182"/>
    </row>
    <row r="39" spans="1:47" s="109" customFormat="1" ht="15.75" customHeight="1" thickBot="1" x14ac:dyDescent="0.35">
      <c r="A39" s="269"/>
      <c r="B39" s="8"/>
      <c r="C39" s="166" t="s">
        <v>51</v>
      </c>
      <c r="D39" s="120">
        <f>SUM(D12:D38)</f>
        <v>0</v>
      </c>
      <c r="E39" s="120">
        <f>SUM(E12:E38)</f>
        <v>0</v>
      </c>
      <c r="F39" s="120">
        <f>SUM(F12:F38)</f>
        <v>0</v>
      </c>
      <c r="G39" s="120">
        <f>SUM(G12:G38)</f>
        <v>0</v>
      </c>
      <c r="H39" s="120">
        <f>SUM(H12:H38)</f>
        <v>0</v>
      </c>
      <c r="I39" s="190" t="s">
        <v>17</v>
      </c>
      <c r="J39" s="120">
        <f>SUM(J12:J38)</f>
        <v>0</v>
      </c>
      <c r="K39" s="120">
        <f>SUM(K12:K38)</f>
        <v>0</v>
      </c>
      <c r="L39" s="120">
        <f>SUM(L12:L38)</f>
        <v>0</v>
      </c>
      <c r="M39" s="120">
        <f>SUM(M12:M38)</f>
        <v>120</v>
      </c>
      <c r="N39" s="120">
        <f>SUM(N12:N38)</f>
        <v>4</v>
      </c>
      <c r="O39" s="190" t="s">
        <v>17</v>
      </c>
      <c r="P39" s="120">
        <f>SUM(P12:P38)</f>
        <v>2</v>
      </c>
      <c r="Q39" s="120">
        <f>SUM(Q12:Q38)</f>
        <v>28</v>
      </c>
      <c r="R39" s="120">
        <f>SUM(R12:R38)</f>
        <v>2</v>
      </c>
      <c r="S39" s="120">
        <f>SUM(S12:S38)</f>
        <v>28</v>
      </c>
      <c r="T39" s="120">
        <f>SUM(T12:T38)</f>
        <v>4</v>
      </c>
      <c r="U39" s="190" t="s">
        <v>17</v>
      </c>
      <c r="V39" s="120">
        <f>SUM(V12:V38)</f>
        <v>12</v>
      </c>
      <c r="W39" s="120">
        <f>SUM(W12:W38)</f>
        <v>168</v>
      </c>
      <c r="X39" s="120">
        <f>SUM(X12:X38)</f>
        <v>4</v>
      </c>
      <c r="Y39" s="120">
        <f>SUM(Y12:Y38)</f>
        <v>176</v>
      </c>
      <c r="Z39" s="120">
        <f>SUM(Z12:Z38)</f>
        <v>23</v>
      </c>
      <c r="AA39" s="190" t="s">
        <v>17</v>
      </c>
      <c r="AB39" s="120">
        <f>SUM(AB12:AB38)</f>
        <v>11</v>
      </c>
      <c r="AC39" s="120">
        <f>SUM(AC12:AC38)</f>
        <v>154</v>
      </c>
      <c r="AD39" s="120">
        <f>SUM(AD12:AD38)</f>
        <v>15</v>
      </c>
      <c r="AE39" s="120">
        <f>SUM(AE12:AE38)</f>
        <v>210</v>
      </c>
      <c r="AF39" s="120">
        <f>SUM(AF12:AF38)</f>
        <v>27</v>
      </c>
      <c r="AG39" s="190" t="s">
        <v>17</v>
      </c>
      <c r="AH39" s="120">
        <f>SUM(AH12:AH38)</f>
        <v>5</v>
      </c>
      <c r="AI39" s="120">
        <f>SUM(AI12:AI38)</f>
        <v>70</v>
      </c>
      <c r="AJ39" s="120">
        <f>SUM(AJ12:AJ38)</f>
        <v>15</v>
      </c>
      <c r="AK39" s="120">
        <f>SUM(AK12:AK38)</f>
        <v>210</v>
      </c>
      <c r="AL39" s="120">
        <f>SUM(AL12:AL38)</f>
        <v>20</v>
      </c>
      <c r="AM39" s="190" t="s">
        <v>17</v>
      </c>
      <c r="AN39" s="120">
        <f t="shared" ref="AN39:AS39" si="44">SUM(AN12:AN38)</f>
        <v>30</v>
      </c>
      <c r="AO39" s="120">
        <f t="shared" si="44"/>
        <v>420</v>
      </c>
      <c r="AP39" s="120">
        <f t="shared" si="44"/>
        <v>36</v>
      </c>
      <c r="AQ39" s="120">
        <f t="shared" si="44"/>
        <v>504</v>
      </c>
      <c r="AR39" s="120">
        <f t="shared" si="44"/>
        <v>78</v>
      </c>
      <c r="AS39" s="270">
        <f t="shared" si="44"/>
        <v>66</v>
      </c>
    </row>
    <row r="40" spans="1:47" s="109" customFormat="1" ht="15.75" customHeight="1" thickBot="1" x14ac:dyDescent="0.35">
      <c r="A40" s="164"/>
      <c r="B40" s="165"/>
      <c r="C40" s="107" t="s">
        <v>41</v>
      </c>
      <c r="D40" s="108">
        <f>D10+D39</f>
        <v>11</v>
      </c>
      <c r="E40" s="108">
        <f>E10+E39</f>
        <v>236</v>
      </c>
      <c r="F40" s="108">
        <f>F10+F39</f>
        <v>13</v>
      </c>
      <c r="G40" s="108">
        <f>G10+G39</f>
        <v>424</v>
      </c>
      <c r="H40" s="108">
        <f>H10+H39</f>
        <v>38</v>
      </c>
      <c r="I40" s="191" t="s">
        <v>17</v>
      </c>
      <c r="J40" s="108">
        <f>J10+J39</f>
        <v>10</v>
      </c>
      <c r="K40" s="108">
        <f>K10+K39</f>
        <v>140</v>
      </c>
      <c r="L40" s="108">
        <f>L10+L39</f>
        <v>15</v>
      </c>
      <c r="M40" s="108">
        <f>M10+M39</f>
        <v>340</v>
      </c>
      <c r="N40" s="108">
        <f>N10+N39</f>
        <v>30</v>
      </c>
      <c r="O40" s="191" t="s">
        <v>17</v>
      </c>
      <c r="P40" s="108">
        <f>P10+P39</f>
        <v>12</v>
      </c>
      <c r="Q40" s="108">
        <f>Q10+Q39</f>
        <v>168</v>
      </c>
      <c r="R40" s="108">
        <f>R10+R39</f>
        <v>18</v>
      </c>
      <c r="S40" s="108">
        <f>S10+S39</f>
        <v>258</v>
      </c>
      <c r="T40" s="108">
        <f>T10+T39</f>
        <v>30</v>
      </c>
      <c r="U40" s="191" t="s">
        <v>17</v>
      </c>
      <c r="V40" s="108">
        <f>V10+V39</f>
        <v>15</v>
      </c>
      <c r="W40" s="108">
        <f>W10+W39</f>
        <v>210</v>
      </c>
      <c r="X40" s="108">
        <f>X10+X39</f>
        <v>11</v>
      </c>
      <c r="Y40" s="108">
        <f>Y10+Y39</f>
        <v>280</v>
      </c>
      <c r="Z40" s="108">
        <f>Z10+Z39</f>
        <v>30</v>
      </c>
      <c r="AA40" s="191" t="s">
        <v>17</v>
      </c>
      <c r="AB40" s="108">
        <f>AB10+AB39</f>
        <v>12</v>
      </c>
      <c r="AC40" s="108">
        <f>AC10+AC39</f>
        <v>168</v>
      </c>
      <c r="AD40" s="108">
        <f>AD10+AD39</f>
        <v>18</v>
      </c>
      <c r="AE40" s="108">
        <f>AE10+AE39</f>
        <v>258</v>
      </c>
      <c r="AF40" s="108">
        <f>AF10+AF39</f>
        <v>30</v>
      </c>
      <c r="AG40" s="191" t="s">
        <v>17</v>
      </c>
      <c r="AH40" s="108">
        <f>AH10+AH39</f>
        <v>7</v>
      </c>
      <c r="AI40" s="108">
        <f>AI10+AI39</f>
        <v>98</v>
      </c>
      <c r="AJ40" s="108">
        <f>AJ10+AJ39</f>
        <v>23</v>
      </c>
      <c r="AK40" s="108">
        <f>AK10+AK39</f>
        <v>328</v>
      </c>
      <c r="AL40" s="108">
        <f>AL10+AL39</f>
        <v>30</v>
      </c>
      <c r="AM40" s="191" t="s">
        <v>17</v>
      </c>
      <c r="AN40" s="121">
        <f t="shared" ref="AN40:AS40" si="45">AN10+AN39</f>
        <v>67</v>
      </c>
      <c r="AO40" s="121">
        <f t="shared" si="45"/>
        <v>938</v>
      </c>
      <c r="AP40" s="121">
        <f t="shared" si="45"/>
        <v>86</v>
      </c>
      <c r="AQ40" s="121">
        <f t="shared" si="45"/>
        <v>1372</v>
      </c>
      <c r="AR40" s="121">
        <f t="shared" si="45"/>
        <v>180</v>
      </c>
      <c r="AS40" s="271">
        <f t="shared" si="45"/>
        <v>165</v>
      </c>
    </row>
    <row r="41" spans="1:47" ht="18.75" customHeight="1" x14ac:dyDescent="0.3">
      <c r="A41" s="122"/>
      <c r="B41" s="123"/>
      <c r="C41" s="124" t="s">
        <v>16</v>
      </c>
      <c r="D41" s="531"/>
      <c r="E41" s="532"/>
      <c r="F41" s="532"/>
      <c r="G41" s="532"/>
      <c r="H41" s="532"/>
      <c r="I41" s="532"/>
      <c r="J41" s="532"/>
      <c r="K41" s="532"/>
      <c r="L41" s="532"/>
      <c r="M41" s="532"/>
      <c r="N41" s="532"/>
      <c r="O41" s="532"/>
      <c r="P41" s="532"/>
      <c r="Q41" s="532"/>
      <c r="R41" s="532"/>
      <c r="S41" s="532"/>
      <c r="T41" s="532"/>
      <c r="U41" s="532"/>
      <c r="V41" s="532"/>
      <c r="W41" s="532"/>
      <c r="X41" s="532"/>
      <c r="Y41" s="532"/>
      <c r="Z41" s="532"/>
      <c r="AA41" s="532"/>
      <c r="AB41" s="531"/>
      <c r="AC41" s="532"/>
      <c r="AD41" s="532"/>
      <c r="AE41" s="532"/>
      <c r="AF41" s="532"/>
      <c r="AG41" s="532"/>
      <c r="AH41" s="532"/>
      <c r="AI41" s="532"/>
      <c r="AJ41" s="532"/>
      <c r="AK41" s="532"/>
      <c r="AL41" s="532"/>
      <c r="AM41" s="532"/>
      <c r="AN41" s="533"/>
      <c r="AO41" s="534"/>
      <c r="AP41" s="534"/>
      <c r="AQ41" s="534"/>
      <c r="AR41" s="534"/>
      <c r="AS41" s="535"/>
      <c r="AT41" s="262"/>
      <c r="AU41" s="183"/>
    </row>
    <row r="42" spans="1:47" s="86" customFormat="1" ht="15.75" customHeight="1" x14ac:dyDescent="0.25">
      <c r="A42" s="229" t="s">
        <v>197</v>
      </c>
      <c r="B42" s="42" t="s">
        <v>15</v>
      </c>
      <c r="C42" s="228" t="s">
        <v>102</v>
      </c>
      <c r="D42" s="92"/>
      <c r="E42" s="4" t="str">
        <f t="shared" ref="E42:E44" si="46">IF(D42*14=0,"",D42*14)</f>
        <v/>
      </c>
      <c r="F42" s="92"/>
      <c r="G42" s="4" t="str">
        <f t="shared" ref="G42:G44" si="47">IF(F42*14=0,"",F42*14)</f>
        <v/>
      </c>
      <c r="H42" s="92"/>
      <c r="I42" s="93"/>
      <c r="J42" s="44"/>
      <c r="K42" s="4" t="str">
        <f t="shared" ref="K42:K44" si="48">IF(J42*14=0,"",J42*14)</f>
        <v/>
      </c>
      <c r="L42" s="43"/>
      <c r="M42" s="4" t="str">
        <f t="shared" ref="M42:M44" si="49">IF(L42*14=0,"",L42*14)</f>
        <v/>
      </c>
      <c r="N42" s="43"/>
      <c r="O42" s="46"/>
      <c r="P42" s="43"/>
      <c r="Q42" s="4" t="str">
        <f t="shared" ref="Q42:Q44" si="50">IF(P42*14=0,"",P42*14)</f>
        <v/>
      </c>
      <c r="R42" s="43"/>
      <c r="S42" s="4" t="str">
        <f t="shared" ref="S42:S44" si="51">IF(R42*14=0,"",R42*14)</f>
        <v/>
      </c>
      <c r="T42" s="43"/>
      <c r="U42" s="45"/>
      <c r="V42" s="44"/>
      <c r="W42" s="4" t="str">
        <f t="shared" ref="W42:W44" si="52">IF(V42*14=0,"",V42*14)</f>
        <v/>
      </c>
      <c r="X42" s="43"/>
      <c r="Y42" s="4" t="str">
        <f t="shared" ref="Y42:Y44" si="53">IF(X42*14=0,"",X42*14)</f>
        <v/>
      </c>
      <c r="Z42" s="43"/>
      <c r="AA42" s="46"/>
      <c r="AB42" s="43"/>
      <c r="AC42" s="4" t="str">
        <f t="shared" ref="AC42:AC44" si="54">IF(AB42*14=0,"",AB42*14)</f>
        <v/>
      </c>
      <c r="AD42" s="43"/>
      <c r="AE42" s="4" t="str">
        <f t="shared" ref="AE42:AE44" si="55">IF(AD42*14=0,"",AD42*14)</f>
        <v/>
      </c>
      <c r="AF42" s="43"/>
      <c r="AG42" s="45"/>
      <c r="AH42" s="44"/>
      <c r="AI42" s="4" t="str">
        <f t="shared" ref="AI42:AI44" si="56">IF(AH42*14=0,"",AH42*14)</f>
        <v/>
      </c>
      <c r="AJ42" s="43"/>
      <c r="AK42" s="4" t="str">
        <f t="shared" ref="AK42:AK44" si="57">IF(AJ42*14=0,"",AJ42*14)</f>
        <v/>
      </c>
      <c r="AL42" s="43"/>
      <c r="AM42" s="46"/>
      <c r="AN42" s="5" t="str">
        <f>IF(D42+J42+P42+V42+AB42+AH42=0,"",D42+J42+P42+V42+AB42+AH42)</f>
        <v/>
      </c>
      <c r="AO42" s="4" t="str">
        <f>IF((D42+J42+P42+V42+AB42+AH42)*14=0,"",(D42+J42+P42+V42+AB42+AH42)*14)</f>
        <v/>
      </c>
      <c r="AP42" s="6" t="str">
        <f>IF(F42+L42+R42+X42+AD42+AJ42=0,"",F42+L42+R42+X42+AD42+AJ42)</f>
        <v/>
      </c>
      <c r="AQ42" s="4" t="str">
        <f>IF((L42+F42+R42+X42+AD42+AJ42)*14=0,"",(L42+F42+R42+X42+AD42+AJ42)*14)</f>
        <v/>
      </c>
      <c r="AR42" s="48" t="s">
        <v>17</v>
      </c>
      <c r="AS42" s="267" t="str">
        <f>IF(D42+F42+L42+J42+P42+R42+V42+X42+AB42+AD42+AH42+AJ42=0,"",D42+F42+L42+J42+P42+R42+V42+X42+AB42+AD42+AH42+AJ42)</f>
        <v/>
      </c>
      <c r="AT42" s="236" t="s">
        <v>207</v>
      </c>
      <c r="AU42" s="258" t="s">
        <v>233</v>
      </c>
    </row>
    <row r="43" spans="1:47" s="86" customFormat="1" ht="15.75" customHeight="1" x14ac:dyDescent="0.25">
      <c r="A43" s="230" t="s">
        <v>198</v>
      </c>
      <c r="B43" s="42" t="s">
        <v>15</v>
      </c>
      <c r="C43" s="228" t="s">
        <v>103</v>
      </c>
      <c r="D43" s="92"/>
      <c r="E43" s="4" t="str">
        <f t="shared" si="46"/>
        <v/>
      </c>
      <c r="F43" s="92"/>
      <c r="G43" s="4" t="str">
        <f t="shared" si="47"/>
        <v/>
      </c>
      <c r="H43" s="92"/>
      <c r="I43" s="93"/>
      <c r="J43" s="44"/>
      <c r="K43" s="4" t="str">
        <f t="shared" si="48"/>
        <v/>
      </c>
      <c r="L43" s="43"/>
      <c r="M43" s="4" t="str">
        <f t="shared" si="49"/>
        <v/>
      </c>
      <c r="N43" s="43"/>
      <c r="O43" s="46"/>
      <c r="P43" s="43"/>
      <c r="Q43" s="4" t="str">
        <f t="shared" si="50"/>
        <v/>
      </c>
      <c r="R43" s="43"/>
      <c r="S43" s="4" t="str">
        <f t="shared" si="51"/>
        <v/>
      </c>
      <c r="T43" s="43"/>
      <c r="U43" s="45"/>
      <c r="V43" s="44"/>
      <c r="W43" s="4" t="str">
        <f t="shared" si="52"/>
        <v/>
      </c>
      <c r="X43" s="43"/>
      <c r="Y43" s="4" t="str">
        <f t="shared" si="53"/>
        <v/>
      </c>
      <c r="Z43" s="43"/>
      <c r="AA43" s="46"/>
      <c r="AB43" s="43"/>
      <c r="AC43" s="4" t="str">
        <f t="shared" si="54"/>
        <v/>
      </c>
      <c r="AD43" s="43"/>
      <c r="AE43" s="4" t="str">
        <f t="shared" si="55"/>
        <v/>
      </c>
      <c r="AF43" s="43"/>
      <c r="AG43" s="45"/>
      <c r="AH43" s="44"/>
      <c r="AI43" s="4" t="str">
        <f t="shared" si="56"/>
        <v/>
      </c>
      <c r="AJ43" s="43"/>
      <c r="AK43" s="4" t="str">
        <f t="shared" si="57"/>
        <v/>
      </c>
      <c r="AL43" s="43"/>
      <c r="AM43" s="46"/>
      <c r="AN43" s="5" t="str">
        <f>IF(D43+J43+P43+V43+AB43+AH43=0,"",D43+J43+P43+V43+AB43+AH43)</f>
        <v/>
      </c>
      <c r="AO43" s="4" t="str">
        <f>IF((D43+J43+P43+V43+AB43+AH43)*14=0,"",(D43+J43+P43+V43+AB43+AH43)*14)</f>
        <v/>
      </c>
      <c r="AP43" s="6" t="str">
        <f>IF(F43+L43+R43+X43+AD43+AJ43=0,"",F43+L43+R43+X43+AD43+AJ43)</f>
        <v/>
      </c>
      <c r="AQ43" s="4" t="str">
        <f>IF((L43+F43+R43+X43+AD43+AJ43)*14=0,"",(L43+F43+R43+X43+AD43+AJ43)*14)</f>
        <v/>
      </c>
      <c r="AR43" s="48" t="s">
        <v>17</v>
      </c>
      <c r="AS43" s="267" t="str">
        <f>IF(D43+F43+L43+J43+P43+R43+V43+X43+AB43+AD43+AH43+AJ43=0,"",D43+F43+L43+J43+P43+R43+V43+X43+AB43+AD43+AH43+AJ43)</f>
        <v/>
      </c>
      <c r="AT43" s="236" t="s">
        <v>207</v>
      </c>
      <c r="AU43" s="258" t="s">
        <v>233</v>
      </c>
    </row>
    <row r="44" spans="1:47" s="86" customFormat="1" ht="15.75" customHeight="1" thickBot="1" x14ac:dyDescent="0.3">
      <c r="A44" s="87"/>
      <c r="B44" s="42" t="s">
        <v>15</v>
      </c>
      <c r="C44" s="227"/>
      <c r="D44" s="92"/>
      <c r="E44" s="4" t="str">
        <f t="shared" si="46"/>
        <v/>
      </c>
      <c r="F44" s="92"/>
      <c r="G44" s="4" t="str">
        <f t="shared" si="47"/>
        <v/>
      </c>
      <c r="H44" s="92"/>
      <c r="I44" s="93"/>
      <c r="J44" s="44"/>
      <c r="K44" s="4" t="str">
        <f t="shared" si="48"/>
        <v/>
      </c>
      <c r="L44" s="43"/>
      <c r="M44" s="4" t="str">
        <f t="shared" si="49"/>
        <v/>
      </c>
      <c r="N44" s="43"/>
      <c r="O44" s="46"/>
      <c r="P44" s="43"/>
      <c r="Q44" s="4" t="str">
        <f t="shared" si="50"/>
        <v/>
      </c>
      <c r="R44" s="43"/>
      <c r="S44" s="4" t="str">
        <f t="shared" si="51"/>
        <v/>
      </c>
      <c r="T44" s="43"/>
      <c r="U44" s="45"/>
      <c r="V44" s="44"/>
      <c r="W44" s="4" t="str">
        <f t="shared" si="52"/>
        <v/>
      </c>
      <c r="X44" s="43"/>
      <c r="Y44" s="4" t="str">
        <f t="shared" si="53"/>
        <v/>
      </c>
      <c r="Z44" s="43"/>
      <c r="AA44" s="46"/>
      <c r="AB44" s="43"/>
      <c r="AC44" s="4" t="str">
        <f t="shared" si="54"/>
        <v/>
      </c>
      <c r="AD44" s="43"/>
      <c r="AE44" s="4" t="str">
        <f t="shared" si="55"/>
        <v/>
      </c>
      <c r="AF44" s="43"/>
      <c r="AG44" s="45"/>
      <c r="AH44" s="44"/>
      <c r="AI44" s="4" t="str">
        <f t="shared" si="56"/>
        <v/>
      </c>
      <c r="AJ44" s="43"/>
      <c r="AK44" s="4" t="str">
        <f t="shared" si="57"/>
        <v/>
      </c>
      <c r="AL44" s="43"/>
      <c r="AM44" s="46"/>
      <c r="AN44" s="208" t="str">
        <f>IF(D44+J44+P44+V44+AB44+AH44=0,"",D44+J44+P44+V44+AB44+AH44)</f>
        <v/>
      </c>
      <c r="AO44" s="12" t="str">
        <f>IF((D44+J44+P44+V44+AB44+AH44)*14=0,"",(D44+J44+P44+V44+AB44+AH44)*14)</f>
        <v/>
      </c>
      <c r="AP44" s="13" t="str">
        <f>IF(F44+L44+R44+X44+AD44+AJ44=0,"",F44+L44+R44+X44+AD44+AJ44)</f>
        <v/>
      </c>
      <c r="AQ44" s="12" t="str">
        <f>IF((L44+F44+R44+X44+AD44+AJ44)*14=0,"",(L44+F44+R44+X44+AD44+AJ44)*14)</f>
        <v/>
      </c>
      <c r="AR44" s="48" t="s">
        <v>17</v>
      </c>
      <c r="AS44" s="267" t="str">
        <f>IF(D44+F44+L44+J44+P44+R44+V44+X44+AB44+AD44+AH44+AJ44=0,"",D44+F44+L44+J44+P44+R44+V44+X44+AB44+AD44+AH44+AJ44)</f>
        <v/>
      </c>
      <c r="AT44" s="263"/>
      <c r="AU44" s="185"/>
    </row>
    <row r="45" spans="1:47" ht="15.75" customHeight="1" thickBot="1" x14ac:dyDescent="0.35">
      <c r="A45" s="125"/>
      <c r="B45" s="126"/>
      <c r="C45" s="127" t="s">
        <v>18</v>
      </c>
      <c r="D45" s="128">
        <f>SUM(D42:D44)</f>
        <v>0</v>
      </c>
      <c r="E45" s="129" t="str">
        <f>IF(D45*14=0,"",D45*14)</f>
        <v/>
      </c>
      <c r="F45" s="130">
        <f>SUM(F42:F44)</f>
        <v>0</v>
      </c>
      <c r="G45" s="129" t="str">
        <f>IF(F45*14=0,"",F45*14)</f>
        <v/>
      </c>
      <c r="H45" s="131" t="s">
        <v>17</v>
      </c>
      <c r="I45" s="132" t="s">
        <v>17</v>
      </c>
      <c r="J45" s="133">
        <f>SUM(J42:J44)</f>
        <v>0</v>
      </c>
      <c r="K45" s="129" t="str">
        <f>IF(J45*14=0,"",J45*14)</f>
        <v/>
      </c>
      <c r="L45" s="130">
        <f>SUM(L42:L44)</f>
        <v>0</v>
      </c>
      <c r="M45" s="129" t="str">
        <f>IF(L45*14=0,"",L45*14)</f>
        <v/>
      </c>
      <c r="N45" s="131" t="s">
        <v>17</v>
      </c>
      <c r="O45" s="132" t="s">
        <v>17</v>
      </c>
      <c r="P45" s="128">
        <f>SUM(P42:P44)</f>
        <v>0</v>
      </c>
      <c r="Q45" s="129" t="str">
        <f>IF(P45*14=0,"",P45*14)</f>
        <v/>
      </c>
      <c r="R45" s="130">
        <f>SUM(R42:R44)</f>
        <v>0</v>
      </c>
      <c r="S45" s="129" t="str">
        <f>IF(R45*14=0,"",R45*14)</f>
        <v/>
      </c>
      <c r="T45" s="134" t="s">
        <v>17</v>
      </c>
      <c r="U45" s="132" t="s">
        <v>17</v>
      </c>
      <c r="V45" s="133">
        <f>SUM(V42:V44)</f>
        <v>0</v>
      </c>
      <c r="W45" s="129" t="str">
        <f>IF(V45*14=0,"",V45*14)</f>
        <v/>
      </c>
      <c r="X45" s="130">
        <f>SUM(X42:X44)</f>
        <v>0</v>
      </c>
      <c r="Y45" s="129" t="str">
        <f>IF(X45*14=0,"",X45*14)</f>
        <v/>
      </c>
      <c r="Z45" s="131" t="s">
        <v>17</v>
      </c>
      <c r="AA45" s="132" t="s">
        <v>17</v>
      </c>
      <c r="AB45" s="128">
        <f>SUM(AB42:AB44)</f>
        <v>0</v>
      </c>
      <c r="AC45" s="129" t="str">
        <f>IF(AB45*14=0,"",AB45*14)</f>
        <v/>
      </c>
      <c r="AD45" s="130">
        <f>SUM(AD42:AD44)</f>
        <v>0</v>
      </c>
      <c r="AE45" s="129" t="str">
        <f>IF(AD45*14=0,"",AD45*14)</f>
        <v/>
      </c>
      <c r="AF45" s="131" t="s">
        <v>17</v>
      </c>
      <c r="AG45" s="132" t="s">
        <v>17</v>
      </c>
      <c r="AH45" s="133">
        <f>SUM(AH42:AH44)</f>
        <v>0</v>
      </c>
      <c r="AI45" s="129" t="str">
        <f>IF(AH45*14=0,"",AH45*14)</f>
        <v/>
      </c>
      <c r="AJ45" s="130">
        <f>SUM(AJ42:AJ44)</f>
        <v>0</v>
      </c>
      <c r="AK45" s="129" t="str">
        <f>IF(AJ45*14=0,"",AJ45*14)</f>
        <v/>
      </c>
      <c r="AL45" s="131" t="s">
        <v>17</v>
      </c>
      <c r="AM45" s="132" t="s">
        <v>17</v>
      </c>
      <c r="AN45" s="135" t="str">
        <f>IF(D45+J45+P45+V45=0,"",D45+J45+P45+V45)</f>
        <v/>
      </c>
      <c r="AO45" s="211" t="str">
        <f>IF((D45+J45+P45+V45+AB45+AH45)*14=0,"",(D45+J45+P45+V45+AB45+AH45)*14)</f>
        <v/>
      </c>
      <c r="AP45" s="212" t="str">
        <f>IF(F45+L45+R45+X45+AD45+AJ45=0,"",F45+L45+R45+X45+AD45+AJ45)</f>
        <v/>
      </c>
      <c r="AQ45" s="207" t="str">
        <f>IF((L45+F45+R45+X45+AD45+AJ45)*14=0,"",(L45+F45+R45+X45+AD45+AJ45)*14)</f>
        <v/>
      </c>
      <c r="AR45" s="131" t="s">
        <v>17</v>
      </c>
      <c r="AS45" s="136" t="s">
        <v>40</v>
      </c>
    </row>
    <row r="46" spans="1:47" ht="15.75" customHeight="1" thickBot="1" x14ac:dyDescent="0.35">
      <c r="A46" s="137"/>
      <c r="B46" s="138"/>
      <c r="C46" s="139" t="s">
        <v>42</v>
      </c>
      <c r="D46" s="140">
        <f>D40+D45</f>
        <v>11</v>
      </c>
      <c r="E46" s="141">
        <f>IF(D46*14=0,"",D46*14)</f>
        <v>154</v>
      </c>
      <c r="F46" s="142">
        <f>F40+F45</f>
        <v>13</v>
      </c>
      <c r="G46" s="141">
        <f>IF(F46*14=0,"",F46*14)</f>
        <v>182</v>
      </c>
      <c r="H46" s="143" t="s">
        <v>17</v>
      </c>
      <c r="I46" s="144" t="s">
        <v>17</v>
      </c>
      <c r="J46" s="145">
        <f>J40+J45</f>
        <v>10</v>
      </c>
      <c r="K46" s="141">
        <f>IF(J46*14=0,"",J46*14)</f>
        <v>140</v>
      </c>
      <c r="L46" s="142">
        <f>L40+L45</f>
        <v>15</v>
      </c>
      <c r="M46" s="141">
        <f>IF(L46*14=0,"",L46*14)</f>
        <v>210</v>
      </c>
      <c r="N46" s="143" t="s">
        <v>17</v>
      </c>
      <c r="O46" s="144" t="s">
        <v>17</v>
      </c>
      <c r="P46" s="140">
        <f>P40+P45</f>
        <v>12</v>
      </c>
      <c r="Q46" s="141">
        <f>IF(P46*14=0,"",P46*14)</f>
        <v>168</v>
      </c>
      <c r="R46" s="142">
        <f>R40+R45</f>
        <v>18</v>
      </c>
      <c r="S46" s="141">
        <f>IF(R46*14=0,"",R46*14)</f>
        <v>252</v>
      </c>
      <c r="T46" s="146" t="s">
        <v>17</v>
      </c>
      <c r="U46" s="144" t="s">
        <v>17</v>
      </c>
      <c r="V46" s="145">
        <f>V40+V45</f>
        <v>15</v>
      </c>
      <c r="W46" s="141">
        <f>IF(V46*14=0,"",V46*14)</f>
        <v>210</v>
      </c>
      <c r="X46" s="142">
        <f>X40+X45</f>
        <v>11</v>
      </c>
      <c r="Y46" s="141">
        <f>IF(X46*14=0,"",X46*14)</f>
        <v>154</v>
      </c>
      <c r="Z46" s="143" t="s">
        <v>17</v>
      </c>
      <c r="AA46" s="144" t="s">
        <v>17</v>
      </c>
      <c r="AB46" s="140">
        <f>AB40+AB45</f>
        <v>12</v>
      </c>
      <c r="AC46" s="141">
        <f>IF(AB46*14=0,"",AB46*14)</f>
        <v>168</v>
      </c>
      <c r="AD46" s="142">
        <f>AD40+AD45</f>
        <v>18</v>
      </c>
      <c r="AE46" s="141">
        <f>IF(AD46*14=0,"",AD46*14)</f>
        <v>252</v>
      </c>
      <c r="AF46" s="143" t="s">
        <v>17</v>
      </c>
      <c r="AG46" s="144" t="s">
        <v>17</v>
      </c>
      <c r="AH46" s="145">
        <f>AH40+AH45</f>
        <v>7</v>
      </c>
      <c r="AI46" s="141">
        <f>IF(AH46*14=0,"",AH46*14)</f>
        <v>98</v>
      </c>
      <c r="AJ46" s="142">
        <f>AJ40+AJ45</f>
        <v>23</v>
      </c>
      <c r="AK46" s="141">
        <f>IF(AJ46*14=0,"",AJ46*14)</f>
        <v>322</v>
      </c>
      <c r="AL46" s="143" t="s">
        <v>17</v>
      </c>
      <c r="AM46" s="144" t="s">
        <v>17</v>
      </c>
      <c r="AN46" s="147">
        <f>IF(D46+J46+P46+V46+AB46+AH46=0,"",D46+J46+P46+V46+AB46+AH46)</f>
        <v>67</v>
      </c>
      <c r="AO46" s="209">
        <f>IF((D46+J46+P46+V46+AB46+AH46)*14=0,"",(D46+J46+P46+V46+AB46+AH46)*14)</f>
        <v>938</v>
      </c>
      <c r="AP46" s="210">
        <f>IF(F46+L46+R46+X46+AD46+AJ46=0,"",F46+L46+R46+X46+AD46+AJ46)</f>
        <v>98</v>
      </c>
      <c r="AQ46" s="209">
        <f>IF((L46+F46+R46+X46+AD46+AJ46)*14=0,"",(L46+F46+R46+X46+AD46+AJ46)*14)</f>
        <v>1372</v>
      </c>
      <c r="AR46" s="143" t="s">
        <v>17</v>
      </c>
      <c r="AS46" s="148" t="s">
        <v>40</v>
      </c>
    </row>
    <row r="47" spans="1:47" ht="15.75" customHeight="1" thickTop="1" x14ac:dyDescent="0.3">
      <c r="A47" s="149"/>
      <c r="B47" s="206"/>
      <c r="C47" s="150"/>
      <c r="D47" s="531"/>
      <c r="E47" s="532"/>
      <c r="F47" s="532"/>
      <c r="G47" s="532"/>
      <c r="H47" s="532"/>
      <c r="I47" s="532"/>
      <c r="J47" s="532"/>
      <c r="K47" s="532"/>
      <c r="L47" s="532"/>
      <c r="M47" s="532"/>
      <c r="N47" s="532"/>
      <c r="O47" s="532"/>
      <c r="P47" s="532"/>
      <c r="Q47" s="532"/>
      <c r="R47" s="532"/>
      <c r="S47" s="532"/>
      <c r="T47" s="532"/>
      <c r="U47" s="532"/>
      <c r="V47" s="532"/>
      <c r="W47" s="532"/>
      <c r="X47" s="532"/>
      <c r="Y47" s="532"/>
      <c r="Z47" s="532"/>
      <c r="AA47" s="532"/>
      <c r="AB47" s="531"/>
      <c r="AC47" s="532"/>
      <c r="AD47" s="532"/>
      <c r="AE47" s="532"/>
      <c r="AF47" s="532"/>
      <c r="AG47" s="532"/>
      <c r="AH47" s="532"/>
      <c r="AI47" s="532"/>
      <c r="AJ47" s="532"/>
      <c r="AK47" s="532"/>
      <c r="AL47" s="532"/>
      <c r="AM47" s="532"/>
      <c r="AN47" s="533"/>
      <c r="AO47" s="534"/>
      <c r="AP47" s="534"/>
      <c r="AQ47" s="534"/>
      <c r="AR47" s="534"/>
      <c r="AS47" s="535"/>
      <c r="AT47" s="262"/>
      <c r="AU47" s="183"/>
    </row>
    <row r="48" spans="1:47" s="100" customFormat="1" ht="15.75" customHeight="1" x14ac:dyDescent="0.25">
      <c r="A48" s="231" t="s">
        <v>199</v>
      </c>
      <c r="B48" s="95" t="s">
        <v>15</v>
      </c>
      <c r="C48" s="168" t="s">
        <v>20</v>
      </c>
      <c r="D48" s="170"/>
      <c r="E48" s="54"/>
      <c r="F48" s="54"/>
      <c r="G48" s="54"/>
      <c r="H48" s="55"/>
      <c r="I48" s="173"/>
      <c r="J48" s="172"/>
      <c r="K48" s="54"/>
      <c r="L48" s="54"/>
      <c r="M48" s="54">
        <v>120</v>
      </c>
      <c r="N48" s="55"/>
      <c r="O48" s="173"/>
      <c r="P48" s="174"/>
      <c r="Q48" s="54"/>
      <c r="R48" s="54"/>
      <c r="S48" s="54"/>
      <c r="T48" s="55"/>
      <c r="U48" s="55"/>
      <c r="V48" s="174"/>
      <c r="W48" s="54"/>
      <c r="X48" s="54"/>
      <c r="Y48" s="54"/>
      <c r="Z48" s="55"/>
      <c r="AA48" s="173"/>
      <c r="AB48" s="172"/>
      <c r="AC48" s="54"/>
      <c r="AD48" s="54"/>
      <c r="AE48" s="54"/>
      <c r="AF48" s="55"/>
      <c r="AG48" s="55"/>
      <c r="AH48" s="55"/>
      <c r="AI48" s="54"/>
      <c r="AJ48" s="54"/>
      <c r="AK48" s="50"/>
      <c r="AL48" s="73"/>
      <c r="AM48" s="175"/>
      <c r="AN48" s="154"/>
      <c r="AO48" s="155"/>
      <c r="AP48" s="155"/>
      <c r="AQ48" s="155"/>
      <c r="AR48" s="155"/>
      <c r="AS48" s="272"/>
      <c r="AT48" s="236" t="s">
        <v>207</v>
      </c>
      <c r="AU48" s="356" t="s">
        <v>233</v>
      </c>
    </row>
    <row r="49" spans="1:47" s="100" customFormat="1" ht="15.75" customHeight="1" x14ac:dyDescent="0.25">
      <c r="A49" s="232" t="s">
        <v>200</v>
      </c>
      <c r="B49" s="56" t="s">
        <v>15</v>
      </c>
      <c r="C49" s="169" t="s">
        <v>21</v>
      </c>
      <c r="D49" s="171"/>
      <c r="E49" s="54"/>
      <c r="F49" s="54"/>
      <c r="G49" s="54"/>
      <c r="H49" s="55"/>
      <c r="I49" s="39"/>
      <c r="J49" s="172"/>
      <c r="K49" s="54"/>
      <c r="L49" s="54"/>
      <c r="M49" s="54"/>
      <c r="N49" s="55"/>
      <c r="O49" s="39"/>
      <c r="P49" s="174"/>
      <c r="Q49" s="54"/>
      <c r="R49" s="54"/>
      <c r="S49" s="54"/>
      <c r="T49" s="55"/>
      <c r="U49" s="55"/>
      <c r="V49" s="174"/>
      <c r="W49" s="54"/>
      <c r="X49" s="54"/>
      <c r="Y49" s="54">
        <v>120</v>
      </c>
      <c r="Z49" s="55"/>
      <c r="AA49" s="39"/>
      <c r="AB49" s="172"/>
      <c r="AC49" s="54"/>
      <c r="AD49" s="54"/>
      <c r="AE49" s="54"/>
      <c r="AF49" s="55"/>
      <c r="AG49" s="55"/>
      <c r="AH49" s="55"/>
      <c r="AI49" s="54"/>
      <c r="AJ49" s="54"/>
      <c r="AK49" s="50"/>
      <c r="AL49" s="73"/>
      <c r="AM49" s="176"/>
      <c r="AN49" s="154"/>
      <c r="AO49" s="155"/>
      <c r="AP49" s="155"/>
      <c r="AQ49" s="155"/>
      <c r="AR49" s="155"/>
      <c r="AS49" s="272"/>
      <c r="AT49" s="236" t="s">
        <v>207</v>
      </c>
      <c r="AU49" s="356" t="s">
        <v>233</v>
      </c>
    </row>
    <row r="50" spans="1:47" s="100" customFormat="1" ht="15.75" customHeight="1" x14ac:dyDescent="0.25">
      <c r="A50" s="167"/>
      <c r="B50" s="56"/>
      <c r="C50" s="169"/>
      <c r="D50" s="171"/>
      <c r="E50" s="54"/>
      <c r="F50" s="54"/>
      <c r="G50" s="54"/>
      <c r="H50" s="55"/>
      <c r="I50" s="39"/>
      <c r="J50" s="172"/>
      <c r="K50" s="54"/>
      <c r="L50" s="54"/>
      <c r="M50" s="54"/>
      <c r="N50" s="55"/>
      <c r="O50" s="39"/>
      <c r="P50" s="174"/>
      <c r="Q50" s="54"/>
      <c r="R50" s="54"/>
      <c r="S50" s="54"/>
      <c r="T50" s="55"/>
      <c r="U50" s="55"/>
      <c r="V50" s="174"/>
      <c r="W50" s="54"/>
      <c r="X50" s="54"/>
      <c r="Y50" s="54"/>
      <c r="Z50" s="55"/>
      <c r="AA50" s="39"/>
      <c r="AB50" s="172"/>
      <c r="AC50" s="54"/>
      <c r="AD50" s="54"/>
      <c r="AE50" s="54"/>
      <c r="AF50" s="55"/>
      <c r="AG50" s="55"/>
      <c r="AH50" s="55"/>
      <c r="AI50" s="54"/>
      <c r="AJ50" s="54"/>
      <c r="AK50" s="50"/>
      <c r="AL50" s="73"/>
      <c r="AM50" s="176"/>
      <c r="AN50" s="154"/>
      <c r="AO50" s="155"/>
      <c r="AP50" s="155"/>
      <c r="AQ50" s="155"/>
      <c r="AR50" s="155"/>
      <c r="AS50" s="272"/>
      <c r="AT50" s="264"/>
      <c r="AU50" s="184"/>
    </row>
    <row r="51" spans="1:47" s="100" customFormat="1" ht="9.9499999999999993" customHeight="1" x14ac:dyDescent="0.2">
      <c r="A51" s="536"/>
      <c r="B51" s="537"/>
      <c r="C51" s="537"/>
      <c r="D51" s="537"/>
      <c r="E51" s="537"/>
      <c r="F51" s="537"/>
      <c r="G51" s="537"/>
      <c r="H51" s="537"/>
      <c r="I51" s="537"/>
      <c r="J51" s="537"/>
      <c r="K51" s="537"/>
      <c r="L51" s="537"/>
      <c r="M51" s="537"/>
      <c r="N51" s="537"/>
      <c r="O51" s="537"/>
      <c r="P51" s="537"/>
      <c r="Q51" s="537"/>
      <c r="R51" s="537"/>
      <c r="S51" s="537"/>
      <c r="T51" s="537"/>
      <c r="U51" s="537"/>
      <c r="V51" s="537"/>
      <c r="W51" s="537"/>
      <c r="X51" s="537"/>
      <c r="Y51" s="537"/>
      <c r="Z51" s="537"/>
      <c r="AA51" s="537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51"/>
      <c r="AO51" s="152"/>
      <c r="AP51" s="152"/>
      <c r="AQ51" s="152"/>
      <c r="AR51" s="152"/>
      <c r="AS51" s="153"/>
    </row>
    <row r="52" spans="1:47" s="100" customFormat="1" ht="15.75" customHeight="1" x14ac:dyDescent="0.2">
      <c r="A52" s="538" t="s">
        <v>22</v>
      </c>
      <c r="B52" s="539"/>
      <c r="C52" s="539"/>
      <c r="D52" s="539"/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  <c r="Y52" s="539"/>
      <c r="Z52" s="539"/>
      <c r="AA52" s="539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151"/>
      <c r="AO52" s="152"/>
      <c r="AP52" s="152"/>
      <c r="AQ52" s="152"/>
      <c r="AR52" s="152"/>
      <c r="AS52" s="153"/>
    </row>
    <row r="53" spans="1:47" s="100" customFormat="1" ht="15.75" customHeight="1" x14ac:dyDescent="0.3">
      <c r="A53" s="156"/>
      <c r="B53" s="89"/>
      <c r="C53" s="157" t="s">
        <v>23</v>
      </c>
      <c r="D53" s="25"/>
      <c r="E53" s="26"/>
      <c r="F53" s="26"/>
      <c r="G53" s="26"/>
      <c r="H53" s="6"/>
      <c r="I53" s="27" t="str">
        <f>IF(COUNTIF(I12:I50,"A")=0,"",COUNTIF(I12:I50,"A"))</f>
        <v/>
      </c>
      <c r="J53" s="25"/>
      <c r="K53" s="26"/>
      <c r="L53" s="26"/>
      <c r="M53" s="26"/>
      <c r="N53" s="6"/>
      <c r="O53" s="27" t="str">
        <f>IF(COUNTIF(O12:O50,"A")=0,"",COUNTIF(O12:O50,"A"))</f>
        <v/>
      </c>
      <c r="P53" s="25"/>
      <c r="Q53" s="26"/>
      <c r="R53" s="26"/>
      <c r="S53" s="26"/>
      <c r="T53" s="6"/>
      <c r="U53" s="27" t="str">
        <f>IF(COUNTIF(U12:U50,"A")=0,"",COUNTIF(U12:U50,"A"))</f>
        <v/>
      </c>
      <c r="V53" s="25"/>
      <c r="W53" s="26"/>
      <c r="X53" s="26"/>
      <c r="Y53" s="26"/>
      <c r="Z53" s="6"/>
      <c r="AA53" s="27" t="str">
        <f>IF(COUNTIF(AA12:AA50,"A")=0,"",COUNTIF(AA12:AA50,"A"))</f>
        <v/>
      </c>
      <c r="AB53" s="25"/>
      <c r="AC53" s="26"/>
      <c r="AD53" s="26"/>
      <c r="AE53" s="26"/>
      <c r="AF53" s="6"/>
      <c r="AG53" s="27" t="str">
        <f>IF(COUNTIF(AG12:AG50,"A")=0,"",COUNTIF(AG12:AG50,"A"))</f>
        <v/>
      </c>
      <c r="AH53" s="25"/>
      <c r="AI53" s="26"/>
      <c r="AJ53" s="26"/>
      <c r="AK53" s="26"/>
      <c r="AL53" s="6"/>
      <c r="AM53" s="27" t="str">
        <f>IF(COUNTIF(AM12:AM50,"A")=0,"",COUNTIF(AM12:AM50,"A"))</f>
        <v/>
      </c>
      <c r="AN53" s="28"/>
      <c r="AO53" s="26"/>
      <c r="AP53" s="26"/>
      <c r="AQ53" s="26"/>
      <c r="AR53" s="6"/>
      <c r="AS53" s="273" t="str">
        <f t="shared" ref="AS53:AS65" si="58">IF(SUM(I53:AM53)=0,"",SUM(I53:AM53))</f>
        <v/>
      </c>
    </row>
    <row r="54" spans="1:47" s="100" customFormat="1" ht="15.75" customHeight="1" x14ac:dyDescent="0.3">
      <c r="A54" s="156"/>
      <c r="B54" s="89"/>
      <c r="C54" s="157" t="s">
        <v>24</v>
      </c>
      <c r="D54" s="25"/>
      <c r="E54" s="26"/>
      <c r="F54" s="26"/>
      <c r="G54" s="26"/>
      <c r="H54" s="6"/>
      <c r="I54" s="27" t="str">
        <f>IF(COUNTIF(I12:I50,"B")=0,"",COUNTIF(I12:I50,"B"))</f>
        <v/>
      </c>
      <c r="J54" s="25"/>
      <c r="K54" s="26"/>
      <c r="L54" s="26"/>
      <c r="M54" s="26"/>
      <c r="N54" s="6"/>
      <c r="O54" s="27" t="str">
        <f>IF(COUNTIF(O12:O50,"B")=0,"",COUNTIF(O12:O50,"B"))</f>
        <v/>
      </c>
      <c r="P54" s="25"/>
      <c r="Q54" s="26"/>
      <c r="R54" s="26"/>
      <c r="S54" s="26"/>
      <c r="T54" s="6"/>
      <c r="U54" s="27" t="str">
        <f>IF(COUNTIF(U12:U50,"B")=0,"",COUNTIF(U12:U50,"B"))</f>
        <v/>
      </c>
      <c r="V54" s="25"/>
      <c r="W54" s="26"/>
      <c r="X54" s="26"/>
      <c r="Y54" s="26"/>
      <c r="Z54" s="6"/>
      <c r="AA54" s="27" t="str">
        <f>IF(COUNTIF(AA12:AA50,"B")=0,"",COUNTIF(AA12:AA50,"B"))</f>
        <v/>
      </c>
      <c r="AB54" s="25"/>
      <c r="AC54" s="26"/>
      <c r="AD54" s="26"/>
      <c r="AE54" s="26"/>
      <c r="AF54" s="6"/>
      <c r="AG54" s="27" t="str">
        <f>IF(COUNTIF(AG12:AG50,"B")=0,"",COUNTIF(AG12:AG50,"B"))</f>
        <v/>
      </c>
      <c r="AH54" s="25"/>
      <c r="AI54" s="26"/>
      <c r="AJ54" s="26"/>
      <c r="AK54" s="26"/>
      <c r="AL54" s="6"/>
      <c r="AM54" s="27" t="str">
        <f>IF(COUNTIF(AM12:AM50,"B")=0,"",COUNTIF(AM12:AM50,"B"))</f>
        <v/>
      </c>
      <c r="AN54" s="28"/>
      <c r="AO54" s="26"/>
      <c r="AP54" s="26"/>
      <c r="AQ54" s="26"/>
      <c r="AR54" s="6"/>
      <c r="AS54" s="273" t="str">
        <f t="shared" si="58"/>
        <v/>
      </c>
    </row>
    <row r="55" spans="1:47" s="100" customFormat="1" ht="15.75" customHeight="1" x14ac:dyDescent="0.3">
      <c r="A55" s="156"/>
      <c r="B55" s="89"/>
      <c r="C55" s="157" t="s">
        <v>57</v>
      </c>
      <c r="D55" s="25"/>
      <c r="E55" s="26"/>
      <c r="F55" s="26"/>
      <c r="G55" s="26"/>
      <c r="H55" s="6"/>
      <c r="I55" s="27" t="str">
        <f>IF(COUNTIF(I12:I50,"ÉÉ")=0,"",COUNTIF(I12:I50,"ÉÉ"))</f>
        <v/>
      </c>
      <c r="J55" s="25"/>
      <c r="K55" s="26"/>
      <c r="L55" s="26"/>
      <c r="M55" s="26"/>
      <c r="N55" s="6"/>
      <c r="O55" s="27" t="str">
        <f>IF(COUNTIF(O12:O50,"ÉÉ")=0,"",COUNTIF(O12:O50,"ÉÉ"))</f>
        <v/>
      </c>
      <c r="P55" s="25"/>
      <c r="Q55" s="26"/>
      <c r="R55" s="26"/>
      <c r="S55" s="26"/>
      <c r="T55" s="6"/>
      <c r="U55" s="27">
        <f>IF(COUNTIF(U12:U50,"ÉÉ")=0,"",COUNTIF(U12:U50,"ÉÉ"))</f>
        <v>1</v>
      </c>
      <c r="V55" s="25"/>
      <c r="W55" s="26"/>
      <c r="X55" s="26"/>
      <c r="Y55" s="26"/>
      <c r="Z55" s="6"/>
      <c r="AA55" s="27">
        <f>IF(COUNTIF(AA12:AA50,"ÉÉ")=0,"",COUNTIF(AA12:AA50,"ÉÉ"))</f>
        <v>2</v>
      </c>
      <c r="AB55" s="25"/>
      <c r="AC55" s="26"/>
      <c r="AD55" s="26"/>
      <c r="AE55" s="26"/>
      <c r="AF55" s="6"/>
      <c r="AG55" s="27">
        <f>IF(COUNTIF(AG12:AG50,"ÉÉ")=0,"",COUNTIF(AG12:AG50,"ÉÉ"))</f>
        <v>1</v>
      </c>
      <c r="AH55" s="25"/>
      <c r="AI55" s="26"/>
      <c r="AJ55" s="26"/>
      <c r="AK55" s="26"/>
      <c r="AL55" s="6"/>
      <c r="AM55" s="27" t="str">
        <f>IF(COUNTIF(AM12:AM50,"ÉÉ")=0,"",COUNTIF(AM12:AM50,"ÉÉ"))</f>
        <v/>
      </c>
      <c r="AN55" s="28"/>
      <c r="AO55" s="26"/>
      <c r="AP55" s="26"/>
      <c r="AQ55" s="26"/>
      <c r="AR55" s="6"/>
      <c r="AS55" s="273">
        <f t="shared" si="58"/>
        <v>4</v>
      </c>
    </row>
    <row r="56" spans="1:47" s="100" customFormat="1" ht="15.75" customHeight="1" x14ac:dyDescent="0.3">
      <c r="A56" s="156"/>
      <c r="B56" s="89"/>
      <c r="C56" s="157" t="s">
        <v>58</v>
      </c>
      <c r="D56" s="77"/>
      <c r="E56" s="78"/>
      <c r="F56" s="78"/>
      <c r="G56" s="78"/>
      <c r="H56" s="79"/>
      <c r="I56" s="27" t="str">
        <f>IF(COUNTIF(I12:I50,"ÉÉ(Z)")=0,"",COUNTIF(I12:I50,"ÉÉ(Z)"))</f>
        <v/>
      </c>
      <c r="J56" s="77"/>
      <c r="K56" s="78"/>
      <c r="L56" s="78"/>
      <c r="M56" s="78"/>
      <c r="N56" s="79"/>
      <c r="O56" s="27" t="str">
        <f>IF(COUNTIF(O12:O50,"ÉÉ(Z)")=0,"",COUNTIF(O12:O50,"ÉÉ(Z)"))</f>
        <v/>
      </c>
      <c r="P56" s="77"/>
      <c r="Q56" s="78"/>
      <c r="R56" s="78"/>
      <c r="S56" s="78"/>
      <c r="T56" s="79"/>
      <c r="U56" s="27" t="str">
        <f>IF(COUNTIF(U12:U50,"ÉÉ(Z)")=0,"",COUNTIF(U12:U50,"ÉÉ(Z)"))</f>
        <v/>
      </c>
      <c r="V56" s="77"/>
      <c r="W56" s="78"/>
      <c r="X56" s="78"/>
      <c r="Y56" s="78"/>
      <c r="Z56" s="79"/>
      <c r="AA56" s="27" t="str">
        <f>IF(COUNTIF(AA12:AA50,"ÉÉ(Z)")=0,"",COUNTIF(AA12:AA50,"ÉÉ(Z)"))</f>
        <v/>
      </c>
      <c r="AB56" s="77"/>
      <c r="AC56" s="78"/>
      <c r="AD56" s="78"/>
      <c r="AE56" s="78"/>
      <c r="AF56" s="79"/>
      <c r="AG56" s="27">
        <f>IF(COUNTIF(AG12:AG50,"ÉÉ(Z)")=0,"",COUNTIF(AG12:AG50,"ÉÉ(Z)"))</f>
        <v>1</v>
      </c>
      <c r="AH56" s="77"/>
      <c r="AI56" s="78"/>
      <c r="AJ56" s="78"/>
      <c r="AK56" s="78"/>
      <c r="AL56" s="79"/>
      <c r="AM56" s="27">
        <f>IF(COUNTIF(AM12:AM50,"ÉÉ(Z)")=0,"",COUNTIF(AM12:AM50,"ÉÉ(Z)"))</f>
        <v>2</v>
      </c>
      <c r="AN56" s="80"/>
      <c r="AO56" s="78"/>
      <c r="AP56" s="78"/>
      <c r="AQ56" s="78"/>
      <c r="AR56" s="79"/>
      <c r="AS56" s="273">
        <f t="shared" si="58"/>
        <v>3</v>
      </c>
    </row>
    <row r="57" spans="1:47" s="100" customFormat="1" ht="15.75" customHeight="1" x14ac:dyDescent="0.3">
      <c r="A57" s="156"/>
      <c r="B57" s="89"/>
      <c r="C57" s="157" t="s">
        <v>59</v>
      </c>
      <c r="D57" s="25"/>
      <c r="E57" s="26"/>
      <c r="F57" s="26"/>
      <c r="G57" s="26"/>
      <c r="H57" s="6"/>
      <c r="I57" s="27" t="str">
        <f>IF(COUNTIF(I12:I50,"GYJ")=0,"",COUNTIF(I12:I50,"GYJ"))</f>
        <v/>
      </c>
      <c r="J57" s="25"/>
      <c r="K57" s="26"/>
      <c r="L57" s="26"/>
      <c r="M57" s="26"/>
      <c r="N57" s="6"/>
      <c r="O57" s="27">
        <f>IF(COUNTIF(O12:O50,"GYJ")=0,"",COUNTIF(O12:O50,"GYJ"))</f>
        <v>1</v>
      </c>
      <c r="P57" s="25"/>
      <c r="Q57" s="26"/>
      <c r="R57" s="26"/>
      <c r="S57" s="26"/>
      <c r="T57" s="6"/>
      <c r="U57" s="27" t="str">
        <f>IF(COUNTIF(U12:U50,"GYJ")=0,"",COUNTIF(U12:U50,"GYJ"))</f>
        <v/>
      </c>
      <c r="V57" s="25"/>
      <c r="W57" s="26"/>
      <c r="X57" s="26"/>
      <c r="Y57" s="26"/>
      <c r="Z57" s="6"/>
      <c r="AA57" s="27">
        <f>IF(COUNTIF(AA12:AA50,"GYJ")=0,"",COUNTIF(AA12:AA50,"GYJ"))</f>
        <v>1</v>
      </c>
      <c r="AB57" s="25"/>
      <c r="AC57" s="26"/>
      <c r="AD57" s="26"/>
      <c r="AE57" s="26"/>
      <c r="AF57" s="6"/>
      <c r="AG57" s="27">
        <f>IF(COUNTIF(AG12:AG50,"GYJ")=0,"",COUNTIF(AG12:AG50,"GYJ"))</f>
        <v>2</v>
      </c>
      <c r="AH57" s="25"/>
      <c r="AI57" s="26"/>
      <c r="AJ57" s="26"/>
      <c r="AK57" s="26"/>
      <c r="AL57" s="6"/>
      <c r="AM57" s="27">
        <f>IF(COUNTIF(AM12:AM50,"GYJ")=0,"",COUNTIF(AM12:AM50,"GYJ"))</f>
        <v>1</v>
      </c>
      <c r="AN57" s="28"/>
      <c r="AO57" s="26"/>
      <c r="AP57" s="26"/>
      <c r="AQ57" s="26"/>
      <c r="AR57" s="6"/>
      <c r="AS57" s="273">
        <f t="shared" si="58"/>
        <v>5</v>
      </c>
    </row>
    <row r="58" spans="1:47" s="100" customFormat="1" ht="15.75" customHeight="1" x14ac:dyDescent="0.25">
      <c r="A58" s="156"/>
      <c r="B58" s="158"/>
      <c r="C58" s="157" t="s">
        <v>60</v>
      </c>
      <c r="D58" s="25"/>
      <c r="E58" s="26"/>
      <c r="F58" s="26"/>
      <c r="G58" s="26"/>
      <c r="H58" s="6"/>
      <c r="I58" s="27" t="str">
        <f>IF(COUNTIF(I12:I50,"GYJ(Z)")=0,"",COUNTIF(I12:I50,"GYJ(Z)"))</f>
        <v/>
      </c>
      <c r="J58" s="25"/>
      <c r="K58" s="26"/>
      <c r="L58" s="26"/>
      <c r="M58" s="26"/>
      <c r="N58" s="6"/>
      <c r="O58" s="27" t="str">
        <f>IF(COUNTIF(O12:O50,"GYJ(Z)")=0,"",COUNTIF(O12:O50,"GYJ(Z)"))</f>
        <v/>
      </c>
      <c r="P58" s="25"/>
      <c r="Q58" s="26"/>
      <c r="R58" s="26"/>
      <c r="S58" s="26"/>
      <c r="T58" s="6"/>
      <c r="U58" s="27" t="str">
        <f>IF(COUNTIF(U12:U50,"GYJ(Z)")=0,"",COUNTIF(U12:U50,"GYJ(Z)"))</f>
        <v/>
      </c>
      <c r="V58" s="25"/>
      <c r="W58" s="26"/>
      <c r="X58" s="26"/>
      <c r="Y58" s="26"/>
      <c r="Z58" s="6"/>
      <c r="AA58" s="27" t="str">
        <f>IF(COUNTIF(AA12:AA50,"GYJ(Z)")=0,"",COUNTIF(AA12:AA50,"GYJ(Z)"))</f>
        <v/>
      </c>
      <c r="AB58" s="25"/>
      <c r="AC58" s="26"/>
      <c r="AD58" s="26"/>
      <c r="AE58" s="26"/>
      <c r="AF58" s="6"/>
      <c r="AG58" s="27" t="str">
        <f>IF(COUNTIF(AG12:AG50,"GYJ(Z)")=0,"",COUNTIF(AG12:AG50,"GYJ(Z)"))</f>
        <v/>
      </c>
      <c r="AH58" s="25"/>
      <c r="AI58" s="26"/>
      <c r="AJ58" s="26"/>
      <c r="AK58" s="26"/>
      <c r="AL58" s="6"/>
      <c r="AM58" s="27">
        <f>IF(COUNTIF(AM12:AM50,"GYJ(Z)")=0,"",COUNTIF(AM12:AM50,"GYJ(Z)"))</f>
        <v>1</v>
      </c>
      <c r="AN58" s="28"/>
      <c r="AO58" s="26"/>
      <c r="AP58" s="26"/>
      <c r="AQ58" s="26"/>
      <c r="AR58" s="6"/>
      <c r="AS58" s="273">
        <f t="shared" si="58"/>
        <v>1</v>
      </c>
    </row>
    <row r="59" spans="1:47" s="100" customFormat="1" ht="15.75" customHeight="1" x14ac:dyDescent="0.3">
      <c r="A59" s="156"/>
      <c r="B59" s="89"/>
      <c r="C59" s="24" t="s">
        <v>34</v>
      </c>
      <c r="D59" s="25"/>
      <c r="E59" s="26"/>
      <c r="F59" s="26"/>
      <c r="G59" s="26"/>
      <c r="H59" s="6"/>
      <c r="I59" s="27" t="str">
        <f>IF(COUNTIF(I12:I50,"K")=0,"",COUNTIF(I12:I50,"K"))</f>
        <v/>
      </c>
      <c r="J59" s="25"/>
      <c r="K59" s="26"/>
      <c r="L59" s="26"/>
      <c r="M59" s="26"/>
      <c r="N59" s="6"/>
      <c r="O59" s="27" t="str">
        <f>IF(COUNTIF(O12:O50,"K")=0,"",COUNTIF(O12:O50,"K"))</f>
        <v/>
      </c>
      <c r="P59" s="25"/>
      <c r="Q59" s="26"/>
      <c r="R59" s="26"/>
      <c r="S59" s="26"/>
      <c r="T59" s="6"/>
      <c r="U59" s="27" t="str">
        <f>IF(COUNTIF(U12:U50,"K")=0,"",COUNTIF(U12:U50,"K"))</f>
        <v/>
      </c>
      <c r="V59" s="25"/>
      <c r="W59" s="26"/>
      <c r="X59" s="26"/>
      <c r="Y59" s="26"/>
      <c r="Z59" s="6"/>
      <c r="AA59" s="27">
        <f>IF(COUNTIF(AA12:AA50,"K")=0,"",COUNTIF(AA12:AA50,"K"))</f>
        <v>3</v>
      </c>
      <c r="AB59" s="25"/>
      <c r="AC59" s="26"/>
      <c r="AD59" s="26"/>
      <c r="AE59" s="26"/>
      <c r="AF59" s="6"/>
      <c r="AG59" s="27">
        <f>IF(COUNTIF(AG12:AG50,"K")=0,"",COUNTIF(AG12:AG50,"K"))</f>
        <v>3</v>
      </c>
      <c r="AH59" s="25"/>
      <c r="AI59" s="26"/>
      <c r="AJ59" s="26"/>
      <c r="AK59" s="26"/>
      <c r="AL59" s="6"/>
      <c r="AM59" s="27" t="str">
        <f>IF(COUNTIF(AM12:AM50,"K")=0,"",COUNTIF(AM12:AM50,"K"))</f>
        <v/>
      </c>
      <c r="AN59" s="28"/>
      <c r="AO59" s="26"/>
      <c r="AP59" s="26"/>
      <c r="AQ59" s="26"/>
      <c r="AR59" s="6"/>
      <c r="AS59" s="273">
        <f t="shared" si="58"/>
        <v>6</v>
      </c>
    </row>
    <row r="60" spans="1:47" s="100" customFormat="1" ht="15.75" customHeight="1" x14ac:dyDescent="0.3">
      <c r="A60" s="156"/>
      <c r="B60" s="89"/>
      <c r="C60" s="24" t="s">
        <v>35</v>
      </c>
      <c r="D60" s="25"/>
      <c r="E60" s="26"/>
      <c r="F60" s="26"/>
      <c r="G60" s="26"/>
      <c r="H60" s="6"/>
      <c r="I60" s="27" t="str">
        <f>IF(COUNTIF(I12:I50,"K(Z)")=0,"",COUNTIF(I12:I50,"K(Z)"))</f>
        <v/>
      </c>
      <c r="J60" s="25"/>
      <c r="K60" s="26"/>
      <c r="L60" s="26"/>
      <c r="M60" s="26"/>
      <c r="N60" s="6"/>
      <c r="O60" s="27" t="str">
        <f>IF(COUNTIF(O12:O50,"K(Z)")=0,"",COUNTIF(O12:O50,"K(Z)"))</f>
        <v/>
      </c>
      <c r="P60" s="25"/>
      <c r="Q60" s="26"/>
      <c r="R60" s="26"/>
      <c r="S60" s="26"/>
      <c r="T60" s="6"/>
      <c r="U60" s="27" t="str">
        <f>IF(COUNTIF(U12:U50,"K(Z)")=0,"",COUNTIF(U12:U50,"K(Z)"))</f>
        <v/>
      </c>
      <c r="V60" s="25"/>
      <c r="W60" s="26"/>
      <c r="X60" s="26"/>
      <c r="Y60" s="26"/>
      <c r="Z60" s="6"/>
      <c r="AA60" s="27" t="str">
        <f>IF(COUNTIF(AA12:AA50,"K(Z)")=0,"",COUNTIF(AA12:AA50,"K(Z)"))</f>
        <v/>
      </c>
      <c r="AB60" s="25"/>
      <c r="AC60" s="26"/>
      <c r="AD60" s="26"/>
      <c r="AE60" s="26"/>
      <c r="AF60" s="6"/>
      <c r="AG60" s="27" t="str">
        <f>IF(COUNTIF(AG12:AG50,"K(Z)")=0,"",COUNTIF(AG12:AG50,"K(Z)"))</f>
        <v/>
      </c>
      <c r="AH60" s="25"/>
      <c r="AI60" s="26"/>
      <c r="AJ60" s="26"/>
      <c r="AK60" s="26"/>
      <c r="AL60" s="6"/>
      <c r="AM60" s="27" t="str">
        <f>IF(COUNTIF(AM12:AM50,"K(Z)")=0,"",COUNTIF(AM12:AM50,"K(Z)"))</f>
        <v/>
      </c>
      <c r="AN60" s="28"/>
      <c r="AO60" s="26"/>
      <c r="AP60" s="26"/>
      <c r="AQ60" s="26"/>
      <c r="AR60" s="6"/>
      <c r="AS60" s="273" t="str">
        <f t="shared" si="58"/>
        <v/>
      </c>
    </row>
    <row r="61" spans="1:47" s="100" customFormat="1" ht="15.75" customHeight="1" x14ac:dyDescent="0.3">
      <c r="A61" s="156"/>
      <c r="B61" s="89"/>
      <c r="C61" s="157" t="s">
        <v>25</v>
      </c>
      <c r="D61" s="25"/>
      <c r="E61" s="26"/>
      <c r="F61" s="26"/>
      <c r="G61" s="26"/>
      <c r="H61" s="6"/>
      <c r="I61" s="27" t="str">
        <f>IF(COUNTIF(I12:I50,"AV")=0,"",COUNTIF(I12:I50,"AV"))</f>
        <v/>
      </c>
      <c r="J61" s="25"/>
      <c r="K61" s="26"/>
      <c r="L61" s="26"/>
      <c r="M61" s="26"/>
      <c r="N61" s="6"/>
      <c r="O61" s="27" t="str">
        <f>IF(COUNTIF(O12:O50,"AV")=0,"",COUNTIF(O12:O50,"AV"))</f>
        <v/>
      </c>
      <c r="P61" s="25"/>
      <c r="Q61" s="26"/>
      <c r="R61" s="26"/>
      <c r="S61" s="26"/>
      <c r="T61" s="6"/>
      <c r="U61" s="27" t="str">
        <f>IF(COUNTIF(U12:U50,"AV")=0,"",COUNTIF(U12:U50,"AV"))</f>
        <v/>
      </c>
      <c r="V61" s="25"/>
      <c r="W61" s="26"/>
      <c r="X61" s="26"/>
      <c r="Y61" s="26"/>
      <c r="Z61" s="6"/>
      <c r="AA61" s="27" t="str">
        <f>IF(COUNTIF(AA12:AA50,"AV")=0,"",COUNTIF(AA12:AA50,"AV"))</f>
        <v/>
      </c>
      <c r="AB61" s="25"/>
      <c r="AC61" s="26"/>
      <c r="AD61" s="26"/>
      <c r="AE61" s="26"/>
      <c r="AF61" s="6"/>
      <c r="AG61" s="27" t="str">
        <f>IF(COUNTIF(AG12:AG50,"AV")=0,"",COUNTIF(AG12:AG50,"AV"))</f>
        <v/>
      </c>
      <c r="AH61" s="25"/>
      <c r="AI61" s="26"/>
      <c r="AJ61" s="26"/>
      <c r="AK61" s="26"/>
      <c r="AL61" s="6"/>
      <c r="AM61" s="27" t="str">
        <f>IF(COUNTIF(AM12:AM50,"AV")=0,"",COUNTIF(AM12:AM50,"AV"))</f>
        <v/>
      </c>
      <c r="AN61" s="28"/>
      <c r="AO61" s="26"/>
      <c r="AP61" s="26"/>
      <c r="AQ61" s="26"/>
      <c r="AR61" s="6"/>
      <c r="AS61" s="273" t="str">
        <f t="shared" si="58"/>
        <v/>
      </c>
    </row>
    <row r="62" spans="1:47" s="100" customFormat="1" ht="15.75" customHeight="1" x14ac:dyDescent="0.3">
      <c r="A62" s="156"/>
      <c r="B62" s="89"/>
      <c r="C62" s="157" t="s">
        <v>61</v>
      </c>
      <c r="D62" s="25"/>
      <c r="E62" s="26"/>
      <c r="F62" s="26"/>
      <c r="G62" s="26"/>
      <c r="H62" s="6"/>
      <c r="I62" s="27" t="str">
        <f>IF(COUNTIF(I12:I50,"KV")=0,"",COUNTIF(I12:I50,"KV"))</f>
        <v/>
      </c>
      <c r="J62" s="25"/>
      <c r="K62" s="26"/>
      <c r="L62" s="26"/>
      <c r="M62" s="26"/>
      <c r="N62" s="6"/>
      <c r="O62" s="27" t="str">
        <f>IF(COUNTIF(O12:O50,"KV")=0,"",COUNTIF(O12:O50,"KV"))</f>
        <v/>
      </c>
      <c r="P62" s="25"/>
      <c r="Q62" s="26"/>
      <c r="R62" s="26"/>
      <c r="S62" s="26"/>
      <c r="T62" s="6"/>
      <c r="U62" s="27" t="str">
        <f>IF(COUNTIF(U12:U50,"KV")=0,"",COUNTIF(U12:U50,"KV"))</f>
        <v/>
      </c>
      <c r="V62" s="25"/>
      <c r="W62" s="26"/>
      <c r="X62" s="26"/>
      <c r="Y62" s="26"/>
      <c r="Z62" s="6"/>
      <c r="AA62" s="27" t="str">
        <f>IF(COUNTIF(AA12:AA50,"KV")=0,"",COUNTIF(AA12:AA50,"KV"))</f>
        <v/>
      </c>
      <c r="AB62" s="25"/>
      <c r="AC62" s="26"/>
      <c r="AD62" s="26"/>
      <c r="AE62" s="26"/>
      <c r="AF62" s="6"/>
      <c r="AG62" s="27" t="str">
        <f>IF(COUNTIF(AG12:AG50,"KV")=0,"",COUNTIF(AG12:AG50,"KV"))</f>
        <v/>
      </c>
      <c r="AH62" s="25"/>
      <c r="AI62" s="26"/>
      <c r="AJ62" s="26"/>
      <c r="AK62" s="26"/>
      <c r="AL62" s="6"/>
      <c r="AM62" s="27" t="str">
        <f>IF(COUNTIF(AM12:AM50,"KV")=0,"",COUNTIF(AM12:AM50,"KV"))</f>
        <v/>
      </c>
      <c r="AN62" s="28"/>
      <c r="AO62" s="26"/>
      <c r="AP62" s="26"/>
      <c r="AQ62" s="26"/>
      <c r="AR62" s="6"/>
      <c r="AS62" s="273" t="str">
        <f t="shared" si="58"/>
        <v/>
      </c>
    </row>
    <row r="63" spans="1:47" s="100" customFormat="1" ht="15.75" customHeight="1" x14ac:dyDescent="0.3">
      <c r="A63" s="156"/>
      <c r="B63" s="89"/>
      <c r="C63" s="157" t="s">
        <v>62</v>
      </c>
      <c r="D63" s="31"/>
      <c r="E63" s="32"/>
      <c r="F63" s="32"/>
      <c r="G63" s="32"/>
      <c r="H63" s="13"/>
      <c r="I63" s="27" t="str">
        <f>IF(COUNTIF(I12:I50,"SZG")=0,"",COUNTIF(I12:I50,"SZG"))</f>
        <v/>
      </c>
      <c r="J63" s="31"/>
      <c r="K63" s="32"/>
      <c r="L63" s="32"/>
      <c r="M63" s="32"/>
      <c r="N63" s="13"/>
      <c r="O63" s="27" t="str">
        <f>IF(COUNTIF(O12:O50,"SZG")=0,"",COUNTIF(O12:O50,"SZG"))</f>
        <v/>
      </c>
      <c r="P63" s="31"/>
      <c r="Q63" s="32"/>
      <c r="R63" s="32"/>
      <c r="S63" s="32"/>
      <c r="T63" s="13"/>
      <c r="U63" s="27" t="str">
        <f>IF(COUNTIF(U12:U50,"SZG")=0,"",COUNTIF(U12:U50,"SZG"))</f>
        <v/>
      </c>
      <c r="V63" s="31"/>
      <c r="W63" s="32"/>
      <c r="X63" s="32"/>
      <c r="Y63" s="32"/>
      <c r="Z63" s="13"/>
      <c r="AA63" s="27" t="str">
        <f>IF(COUNTIF(AA12:AA50,"SZG")=0,"",COUNTIF(AA12:AA50,"SZG"))</f>
        <v/>
      </c>
      <c r="AB63" s="31"/>
      <c r="AC63" s="32"/>
      <c r="AD63" s="32"/>
      <c r="AE63" s="32"/>
      <c r="AF63" s="13"/>
      <c r="AG63" s="27" t="str">
        <f>IF(COUNTIF(AG12:AG50,"SZG")=0,"",COUNTIF(AG12:AG50,"SZG"))</f>
        <v/>
      </c>
      <c r="AH63" s="31"/>
      <c r="AI63" s="32"/>
      <c r="AJ63" s="32"/>
      <c r="AK63" s="32"/>
      <c r="AL63" s="13"/>
      <c r="AM63" s="27" t="str">
        <f>IF(COUNTIF(AM12:AM50,"SZG")=0,"",COUNTIF(AM12:AM50,"SZG"))</f>
        <v/>
      </c>
      <c r="AN63" s="28"/>
      <c r="AO63" s="26"/>
      <c r="AP63" s="26"/>
      <c r="AQ63" s="26"/>
      <c r="AR63" s="6"/>
      <c r="AS63" s="273" t="str">
        <f t="shared" si="58"/>
        <v/>
      </c>
    </row>
    <row r="64" spans="1:47" s="100" customFormat="1" ht="15.75" customHeight="1" x14ac:dyDescent="0.3">
      <c r="A64" s="156"/>
      <c r="B64" s="89"/>
      <c r="C64" s="157" t="s">
        <v>63</v>
      </c>
      <c r="D64" s="31"/>
      <c r="E64" s="32"/>
      <c r="F64" s="32"/>
      <c r="G64" s="32"/>
      <c r="H64" s="13"/>
      <c r="I64" s="27" t="str">
        <f>IF(COUNTIF(I12:I50,"ZV")=0,"",COUNTIF(I12:I50,"ZV"))</f>
        <v/>
      </c>
      <c r="J64" s="31"/>
      <c r="K64" s="32"/>
      <c r="L64" s="32"/>
      <c r="M64" s="32"/>
      <c r="N64" s="13"/>
      <c r="O64" s="27" t="str">
        <f>IF(COUNTIF(O12:O50,"ZV")=0,"",COUNTIF(O12:O50,"ZV"))</f>
        <v/>
      </c>
      <c r="P64" s="31"/>
      <c r="Q64" s="32"/>
      <c r="R64" s="32"/>
      <c r="S64" s="32"/>
      <c r="T64" s="13"/>
      <c r="U64" s="27" t="str">
        <f>IF(COUNTIF(U12:U50,"ZV")=0,"",COUNTIF(U12:U50,"ZV"))</f>
        <v/>
      </c>
      <c r="V64" s="31"/>
      <c r="W64" s="32"/>
      <c r="X64" s="32"/>
      <c r="Y64" s="32"/>
      <c r="Z64" s="13"/>
      <c r="AA64" s="27" t="str">
        <f>IF(COUNTIF(AA12:AA50,"ZV")=0,"",COUNTIF(AA12:AA50,"ZV"))</f>
        <v/>
      </c>
      <c r="AB64" s="31"/>
      <c r="AC64" s="32"/>
      <c r="AD64" s="32"/>
      <c r="AE64" s="32"/>
      <c r="AF64" s="13"/>
      <c r="AG64" s="27" t="str">
        <f>IF(COUNTIF(AG12:AG50,"ZV")=0,"",COUNTIF(AG12:AG50,"ZV"))</f>
        <v/>
      </c>
      <c r="AH64" s="31"/>
      <c r="AI64" s="32"/>
      <c r="AJ64" s="32"/>
      <c r="AK64" s="32"/>
      <c r="AL64" s="13"/>
      <c r="AM64" s="27" t="str">
        <f>IF(COUNTIF(AM12:AM50,"ZV")=0,"",COUNTIF(AM12:AM50,"ZV"))</f>
        <v/>
      </c>
      <c r="AN64" s="28"/>
      <c r="AO64" s="26"/>
      <c r="AP64" s="26"/>
      <c r="AQ64" s="26"/>
      <c r="AR64" s="6"/>
      <c r="AS64" s="273" t="str">
        <f t="shared" si="58"/>
        <v/>
      </c>
    </row>
    <row r="65" spans="1:45" s="100" customFormat="1" ht="15.75" customHeight="1" thickBot="1" x14ac:dyDescent="0.35">
      <c r="A65" s="274"/>
      <c r="B65" s="275"/>
      <c r="C65" s="276" t="s">
        <v>26</v>
      </c>
      <c r="D65" s="277"/>
      <c r="E65" s="278"/>
      <c r="F65" s="278"/>
      <c r="G65" s="278"/>
      <c r="H65" s="279"/>
      <c r="I65" s="280" t="str">
        <f>IF(SUM(I53:I64)=0,"",SUM(I53:I64))</f>
        <v/>
      </c>
      <c r="J65" s="277"/>
      <c r="K65" s="278"/>
      <c r="L65" s="278"/>
      <c r="M65" s="278"/>
      <c r="N65" s="279"/>
      <c r="O65" s="280">
        <f>IF(SUM(O53:O64)=0,"",SUM(O53:O64))</f>
        <v>1</v>
      </c>
      <c r="P65" s="277"/>
      <c r="Q65" s="278"/>
      <c r="R65" s="278"/>
      <c r="S65" s="278"/>
      <c r="T65" s="279"/>
      <c r="U65" s="280">
        <f>IF(SUM(U53:U64)=0,"",SUM(U53:U64))</f>
        <v>1</v>
      </c>
      <c r="V65" s="277"/>
      <c r="W65" s="278"/>
      <c r="X65" s="278"/>
      <c r="Y65" s="278"/>
      <c r="Z65" s="279"/>
      <c r="AA65" s="280">
        <f>IF(SUM(AA53:AA64)=0,"",SUM(AA53:AA64))</f>
        <v>6</v>
      </c>
      <c r="AB65" s="277"/>
      <c r="AC65" s="278"/>
      <c r="AD65" s="278"/>
      <c r="AE65" s="278"/>
      <c r="AF65" s="279"/>
      <c r="AG65" s="280">
        <f>IF(SUM(AG53:AG64)=0,"",SUM(AG53:AG64))</f>
        <v>7</v>
      </c>
      <c r="AH65" s="277"/>
      <c r="AI65" s="278"/>
      <c r="AJ65" s="278"/>
      <c r="AK65" s="278"/>
      <c r="AL65" s="279"/>
      <c r="AM65" s="280">
        <f>IF(SUM(AM53:AM64)=0,"",SUM(AM53:AM64))</f>
        <v>4</v>
      </c>
      <c r="AN65" s="281"/>
      <c r="AO65" s="278"/>
      <c r="AP65" s="278"/>
      <c r="AQ65" s="278"/>
      <c r="AR65" s="279"/>
      <c r="AS65" s="282">
        <f t="shared" si="58"/>
        <v>19</v>
      </c>
    </row>
    <row r="66" spans="1:45" s="100" customFormat="1" ht="15.75" customHeight="1" thickTop="1" x14ac:dyDescent="0.25">
      <c r="A66" s="159"/>
      <c r="B66" s="160"/>
      <c r="C66" s="160"/>
    </row>
    <row r="67" spans="1:45" s="100" customFormat="1" ht="15.75" customHeight="1" x14ac:dyDescent="0.25">
      <c r="A67" s="159"/>
      <c r="B67" s="160"/>
      <c r="C67" s="160"/>
    </row>
    <row r="68" spans="1:45" s="100" customFormat="1" ht="15.75" customHeight="1" x14ac:dyDescent="0.25">
      <c r="A68" s="159"/>
      <c r="B68" s="160"/>
      <c r="C68" s="160"/>
    </row>
    <row r="69" spans="1:45" s="100" customFormat="1" ht="15.75" customHeight="1" x14ac:dyDescent="0.25">
      <c r="A69" s="159"/>
      <c r="B69" s="160"/>
      <c r="C69" s="160"/>
    </row>
    <row r="70" spans="1:45" s="100" customFormat="1" ht="15.75" customHeight="1" x14ac:dyDescent="0.25">
      <c r="A70" s="159"/>
      <c r="B70" s="160"/>
      <c r="C70" s="160"/>
    </row>
    <row r="71" spans="1:45" s="100" customFormat="1" ht="15.75" customHeight="1" x14ac:dyDescent="0.25">
      <c r="A71" s="159"/>
      <c r="B71" s="160"/>
      <c r="C71" s="160"/>
    </row>
    <row r="72" spans="1:45" s="100" customFormat="1" ht="15.75" customHeight="1" x14ac:dyDescent="0.25">
      <c r="A72" s="159"/>
      <c r="B72" s="160"/>
      <c r="C72" s="160"/>
    </row>
    <row r="73" spans="1:45" s="100" customFormat="1" ht="15.75" customHeight="1" x14ac:dyDescent="0.25">
      <c r="A73" s="159"/>
      <c r="B73" s="160"/>
      <c r="C73" s="160"/>
    </row>
    <row r="74" spans="1:45" s="100" customFormat="1" ht="15.75" customHeight="1" x14ac:dyDescent="0.25">
      <c r="A74" s="159"/>
      <c r="B74" s="160"/>
      <c r="C74" s="160"/>
    </row>
    <row r="75" spans="1:45" s="100" customFormat="1" ht="15.75" customHeight="1" x14ac:dyDescent="0.25">
      <c r="A75" s="159"/>
      <c r="B75" s="160"/>
      <c r="C75" s="160"/>
    </row>
    <row r="76" spans="1:45" s="100" customFormat="1" ht="15.75" customHeight="1" x14ac:dyDescent="0.25">
      <c r="A76" s="159"/>
      <c r="B76" s="160"/>
      <c r="C76" s="160"/>
    </row>
    <row r="77" spans="1:45" s="100" customFormat="1" ht="15.75" customHeight="1" x14ac:dyDescent="0.25">
      <c r="A77" s="159"/>
      <c r="B77" s="160"/>
      <c r="C77" s="160"/>
    </row>
    <row r="78" spans="1:45" s="100" customFormat="1" ht="15.75" customHeight="1" x14ac:dyDescent="0.25">
      <c r="A78" s="159"/>
      <c r="B78" s="160"/>
      <c r="C78" s="160"/>
    </row>
    <row r="79" spans="1:45" s="100" customFormat="1" ht="15.75" customHeight="1" x14ac:dyDescent="0.25">
      <c r="A79" s="159"/>
      <c r="B79" s="160"/>
      <c r="C79" s="160"/>
    </row>
    <row r="80" spans="1:45" s="100" customFormat="1" ht="15.75" customHeight="1" x14ac:dyDescent="0.25">
      <c r="A80" s="159"/>
      <c r="B80" s="160"/>
      <c r="C80" s="160"/>
    </row>
    <row r="81" spans="1:3" s="100" customFormat="1" ht="15.75" customHeight="1" x14ac:dyDescent="0.25">
      <c r="A81" s="159"/>
      <c r="B81" s="160"/>
      <c r="C81" s="160"/>
    </row>
    <row r="82" spans="1:3" s="100" customFormat="1" ht="15.75" customHeight="1" x14ac:dyDescent="0.25">
      <c r="A82" s="159"/>
      <c r="B82" s="160"/>
      <c r="C82" s="160"/>
    </row>
    <row r="83" spans="1:3" s="100" customFormat="1" ht="15.75" customHeight="1" x14ac:dyDescent="0.25">
      <c r="A83" s="159"/>
      <c r="B83" s="160"/>
      <c r="C83" s="160"/>
    </row>
    <row r="84" spans="1:3" s="100" customFormat="1" ht="15.75" customHeight="1" x14ac:dyDescent="0.25">
      <c r="A84" s="159"/>
      <c r="B84" s="160"/>
      <c r="C84" s="160"/>
    </row>
    <row r="85" spans="1:3" s="100" customFormat="1" ht="15.75" customHeight="1" x14ac:dyDescent="0.25">
      <c r="A85" s="159"/>
      <c r="B85" s="160"/>
      <c r="C85" s="160"/>
    </row>
    <row r="86" spans="1:3" s="100" customFormat="1" ht="15.75" customHeight="1" x14ac:dyDescent="0.25">
      <c r="A86" s="159"/>
      <c r="B86" s="160"/>
      <c r="C86" s="160"/>
    </row>
    <row r="87" spans="1:3" s="100" customFormat="1" ht="15.75" customHeight="1" x14ac:dyDescent="0.25">
      <c r="A87" s="159"/>
      <c r="B87" s="160"/>
      <c r="C87" s="160"/>
    </row>
    <row r="88" spans="1:3" s="100" customFormat="1" ht="15.75" customHeight="1" x14ac:dyDescent="0.25">
      <c r="A88" s="159"/>
      <c r="B88" s="160"/>
      <c r="C88" s="160"/>
    </row>
    <row r="89" spans="1:3" s="100" customFormat="1" ht="15.75" customHeight="1" x14ac:dyDescent="0.25">
      <c r="A89" s="159"/>
      <c r="B89" s="160"/>
      <c r="C89" s="160"/>
    </row>
    <row r="90" spans="1:3" s="100" customFormat="1" ht="15.75" customHeight="1" x14ac:dyDescent="0.25">
      <c r="A90" s="159"/>
      <c r="B90" s="160"/>
      <c r="C90" s="160"/>
    </row>
    <row r="91" spans="1:3" s="100" customFormat="1" ht="15.75" customHeight="1" x14ac:dyDescent="0.25">
      <c r="A91" s="159"/>
      <c r="B91" s="160"/>
      <c r="C91" s="160"/>
    </row>
    <row r="92" spans="1:3" s="100" customFormat="1" ht="15.75" customHeight="1" x14ac:dyDescent="0.25">
      <c r="A92" s="159"/>
      <c r="B92" s="160"/>
      <c r="C92" s="160"/>
    </row>
    <row r="93" spans="1:3" s="100" customFormat="1" ht="15.75" customHeight="1" x14ac:dyDescent="0.25">
      <c r="A93" s="159"/>
      <c r="B93" s="160"/>
      <c r="C93" s="160"/>
    </row>
    <row r="94" spans="1:3" s="100" customFormat="1" ht="15.75" customHeight="1" x14ac:dyDescent="0.25">
      <c r="A94" s="159"/>
      <c r="B94" s="160"/>
      <c r="C94" s="160"/>
    </row>
    <row r="95" spans="1:3" s="100" customFormat="1" ht="15.75" customHeight="1" x14ac:dyDescent="0.25">
      <c r="A95" s="159"/>
      <c r="B95" s="160"/>
      <c r="C95" s="160"/>
    </row>
    <row r="96" spans="1:3" s="100" customFormat="1" ht="15.75" customHeight="1" x14ac:dyDescent="0.25">
      <c r="A96" s="159"/>
      <c r="B96" s="160"/>
      <c r="C96" s="160"/>
    </row>
    <row r="97" spans="1:3" s="100" customFormat="1" ht="15.75" customHeight="1" x14ac:dyDescent="0.25">
      <c r="A97" s="159"/>
      <c r="B97" s="160"/>
      <c r="C97" s="160"/>
    </row>
    <row r="98" spans="1:3" s="100" customFormat="1" ht="15.75" customHeight="1" x14ac:dyDescent="0.25">
      <c r="A98" s="159"/>
      <c r="B98" s="160"/>
      <c r="C98" s="160"/>
    </row>
    <row r="99" spans="1:3" s="100" customFormat="1" ht="15.75" customHeight="1" x14ac:dyDescent="0.25">
      <c r="A99" s="159"/>
      <c r="B99" s="160"/>
      <c r="C99" s="160"/>
    </row>
    <row r="100" spans="1:3" s="100" customFormat="1" ht="15.75" customHeight="1" x14ac:dyDescent="0.25">
      <c r="A100" s="159"/>
      <c r="B100" s="160"/>
      <c r="C100" s="160"/>
    </row>
    <row r="101" spans="1:3" s="100" customFormat="1" ht="15.75" customHeight="1" x14ac:dyDescent="0.25">
      <c r="A101" s="159"/>
      <c r="B101" s="160"/>
      <c r="C101" s="160"/>
    </row>
    <row r="102" spans="1:3" s="100" customFormat="1" ht="15.75" customHeight="1" x14ac:dyDescent="0.25">
      <c r="A102" s="159"/>
      <c r="B102" s="160"/>
      <c r="C102" s="160"/>
    </row>
    <row r="103" spans="1:3" s="100" customFormat="1" ht="15.75" customHeight="1" x14ac:dyDescent="0.25">
      <c r="A103" s="159"/>
      <c r="B103" s="160"/>
      <c r="C103" s="160"/>
    </row>
    <row r="104" spans="1:3" s="100" customFormat="1" ht="15.75" customHeight="1" x14ac:dyDescent="0.25">
      <c r="A104" s="159"/>
      <c r="B104" s="160"/>
      <c r="C104" s="160"/>
    </row>
    <row r="105" spans="1:3" s="100" customFormat="1" ht="15.75" customHeight="1" x14ac:dyDescent="0.25">
      <c r="A105" s="159"/>
      <c r="B105" s="160"/>
      <c r="C105" s="160"/>
    </row>
    <row r="106" spans="1:3" s="100" customFormat="1" ht="15.75" customHeight="1" x14ac:dyDescent="0.25">
      <c r="A106" s="159"/>
      <c r="B106" s="160"/>
      <c r="C106" s="160"/>
    </row>
    <row r="107" spans="1:3" s="100" customFormat="1" ht="15.75" customHeight="1" x14ac:dyDescent="0.25">
      <c r="A107" s="159"/>
      <c r="B107" s="160"/>
      <c r="C107" s="160"/>
    </row>
    <row r="108" spans="1:3" s="100" customFormat="1" ht="15.75" customHeight="1" x14ac:dyDescent="0.25">
      <c r="A108" s="159"/>
      <c r="B108" s="160"/>
      <c r="C108" s="160"/>
    </row>
    <row r="109" spans="1:3" s="100" customFormat="1" ht="15.75" customHeight="1" x14ac:dyDescent="0.25">
      <c r="A109" s="159"/>
      <c r="B109" s="160"/>
      <c r="C109" s="160"/>
    </row>
    <row r="110" spans="1:3" s="100" customFormat="1" ht="15.75" customHeight="1" x14ac:dyDescent="0.25">
      <c r="A110" s="159"/>
      <c r="B110" s="160"/>
      <c r="C110" s="160"/>
    </row>
    <row r="111" spans="1:3" s="100" customFormat="1" ht="15.75" customHeight="1" x14ac:dyDescent="0.25">
      <c r="A111" s="159"/>
      <c r="B111" s="160"/>
      <c r="C111" s="160"/>
    </row>
    <row r="112" spans="1:3" s="100" customFormat="1" ht="15.75" customHeight="1" x14ac:dyDescent="0.25">
      <c r="A112" s="159"/>
      <c r="B112" s="160"/>
      <c r="C112" s="160"/>
    </row>
    <row r="113" spans="1:3" s="100" customFormat="1" ht="15.75" customHeight="1" x14ac:dyDescent="0.25">
      <c r="A113" s="159"/>
      <c r="B113" s="160"/>
      <c r="C113" s="160"/>
    </row>
    <row r="114" spans="1:3" s="100" customFormat="1" ht="15.75" customHeight="1" x14ac:dyDescent="0.25">
      <c r="A114" s="159"/>
      <c r="B114" s="160"/>
      <c r="C114" s="160"/>
    </row>
    <row r="115" spans="1:3" s="100" customFormat="1" ht="15.75" customHeight="1" x14ac:dyDescent="0.25">
      <c r="A115" s="159"/>
      <c r="B115" s="160"/>
      <c r="C115" s="160"/>
    </row>
    <row r="116" spans="1:3" s="100" customFormat="1" ht="15.75" customHeight="1" x14ac:dyDescent="0.25">
      <c r="A116" s="159"/>
      <c r="B116" s="160"/>
      <c r="C116" s="160"/>
    </row>
    <row r="117" spans="1:3" s="100" customFormat="1" ht="15.75" customHeight="1" x14ac:dyDescent="0.25">
      <c r="A117" s="159"/>
      <c r="B117" s="160"/>
      <c r="C117" s="160"/>
    </row>
    <row r="118" spans="1:3" s="100" customFormat="1" ht="15.75" customHeight="1" x14ac:dyDescent="0.25">
      <c r="A118" s="159"/>
      <c r="B118" s="160"/>
      <c r="C118" s="160"/>
    </row>
    <row r="119" spans="1:3" s="100" customFormat="1" ht="15.75" customHeight="1" x14ac:dyDescent="0.25">
      <c r="A119" s="159"/>
      <c r="B119" s="160"/>
      <c r="C119" s="160"/>
    </row>
    <row r="120" spans="1:3" s="100" customFormat="1" ht="15.75" customHeight="1" x14ac:dyDescent="0.25">
      <c r="A120" s="159"/>
      <c r="B120" s="160"/>
      <c r="C120" s="160"/>
    </row>
    <row r="121" spans="1:3" s="100" customFormat="1" ht="15.75" customHeight="1" x14ac:dyDescent="0.25">
      <c r="A121" s="159"/>
      <c r="B121" s="160"/>
      <c r="C121" s="160"/>
    </row>
    <row r="122" spans="1:3" s="100" customFormat="1" ht="15.75" customHeight="1" x14ac:dyDescent="0.25">
      <c r="A122" s="159"/>
      <c r="B122" s="160"/>
      <c r="C122" s="160"/>
    </row>
    <row r="123" spans="1:3" s="100" customFormat="1" ht="15.75" customHeight="1" x14ac:dyDescent="0.25">
      <c r="A123" s="159"/>
      <c r="B123" s="160"/>
      <c r="C123" s="160"/>
    </row>
    <row r="124" spans="1:3" s="100" customFormat="1" ht="15.75" customHeight="1" x14ac:dyDescent="0.25">
      <c r="A124" s="159"/>
      <c r="B124" s="160"/>
      <c r="C124" s="160"/>
    </row>
    <row r="125" spans="1:3" s="100" customFormat="1" ht="15.75" customHeight="1" x14ac:dyDescent="0.25">
      <c r="A125" s="159"/>
      <c r="B125" s="160"/>
      <c r="C125" s="160"/>
    </row>
    <row r="126" spans="1:3" s="100" customFormat="1" ht="15.75" customHeight="1" x14ac:dyDescent="0.25">
      <c r="A126" s="159"/>
      <c r="B126" s="160"/>
      <c r="C126" s="160"/>
    </row>
    <row r="127" spans="1:3" s="100" customFormat="1" ht="15.75" customHeight="1" x14ac:dyDescent="0.25">
      <c r="A127" s="159"/>
      <c r="B127" s="160"/>
      <c r="C127" s="160"/>
    </row>
    <row r="128" spans="1:3" s="100" customFormat="1" ht="15.75" customHeight="1" x14ac:dyDescent="0.25">
      <c r="A128" s="159"/>
      <c r="B128" s="160"/>
      <c r="C128" s="160"/>
    </row>
    <row r="129" spans="1:45" s="100" customFormat="1" ht="15.75" customHeight="1" x14ac:dyDescent="0.25">
      <c r="A129" s="159"/>
      <c r="B129" s="160"/>
      <c r="C129" s="160"/>
    </row>
    <row r="130" spans="1:45" s="100" customFormat="1" ht="15.75" customHeight="1" x14ac:dyDescent="0.25">
      <c r="A130" s="159"/>
      <c r="B130" s="160"/>
      <c r="C130" s="160"/>
    </row>
    <row r="131" spans="1:45" s="100" customFormat="1" ht="15.75" customHeight="1" x14ac:dyDescent="0.25">
      <c r="A131" s="159"/>
      <c r="B131" s="98"/>
      <c r="C131" s="98"/>
    </row>
    <row r="132" spans="1:45" s="100" customFormat="1" ht="15.75" customHeight="1" x14ac:dyDescent="0.25">
      <c r="A132" s="159"/>
      <c r="B132" s="98"/>
      <c r="C132" s="98"/>
    </row>
    <row r="133" spans="1:45" s="100" customFormat="1" ht="15.75" customHeight="1" x14ac:dyDescent="0.25">
      <c r="A133" s="159"/>
      <c r="B133" s="98"/>
      <c r="C133" s="98"/>
    </row>
    <row r="134" spans="1:45" s="100" customFormat="1" ht="15.75" customHeight="1" x14ac:dyDescent="0.25">
      <c r="A134" s="159"/>
      <c r="B134" s="98"/>
      <c r="C134" s="98"/>
    </row>
    <row r="135" spans="1:45" s="100" customFormat="1" ht="15.75" customHeight="1" x14ac:dyDescent="0.25">
      <c r="A135" s="159"/>
      <c r="B135" s="98"/>
      <c r="C135" s="98"/>
    </row>
    <row r="136" spans="1:45" s="100" customFormat="1" ht="15.75" customHeight="1" x14ac:dyDescent="0.25">
      <c r="A136" s="159"/>
      <c r="B136" s="98"/>
      <c r="C136" s="98"/>
    </row>
    <row r="137" spans="1:45" s="100" customFormat="1" ht="15.75" customHeight="1" x14ac:dyDescent="0.25">
      <c r="A137" s="159"/>
      <c r="B137" s="98"/>
      <c r="C137" s="98"/>
    </row>
    <row r="138" spans="1:45" ht="15.75" customHeight="1" x14ac:dyDescent="0.25">
      <c r="A138" s="159"/>
      <c r="B138" s="98"/>
      <c r="C138" s="98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</row>
    <row r="139" spans="1:45" ht="15.75" customHeight="1" x14ac:dyDescent="0.25">
      <c r="A139" s="159"/>
      <c r="B139" s="98"/>
      <c r="C139" s="98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</row>
    <row r="140" spans="1:45" ht="15.75" customHeight="1" x14ac:dyDescent="0.25">
      <c r="A140" s="161"/>
      <c r="B140" s="96"/>
      <c r="C140" s="96"/>
    </row>
    <row r="141" spans="1:45" ht="15.75" customHeight="1" x14ac:dyDescent="0.25">
      <c r="A141" s="161"/>
      <c r="B141" s="96"/>
      <c r="C141" s="96"/>
    </row>
    <row r="142" spans="1:45" ht="15.75" customHeight="1" x14ac:dyDescent="0.25">
      <c r="A142" s="161"/>
      <c r="B142" s="96"/>
      <c r="C142" s="96"/>
    </row>
    <row r="143" spans="1:45" ht="15.75" customHeight="1" x14ac:dyDescent="0.25">
      <c r="A143" s="161"/>
      <c r="B143" s="96"/>
      <c r="C143" s="96"/>
    </row>
    <row r="144" spans="1:45" ht="15.75" customHeight="1" x14ac:dyDescent="0.25">
      <c r="A144" s="161"/>
      <c r="B144" s="96"/>
      <c r="C144" s="96"/>
    </row>
    <row r="145" spans="1:3" ht="15.75" customHeight="1" x14ac:dyDescent="0.25">
      <c r="A145" s="161"/>
      <c r="B145" s="96"/>
      <c r="C145" s="96"/>
    </row>
    <row r="146" spans="1:3" ht="15.75" customHeight="1" x14ac:dyDescent="0.25">
      <c r="A146" s="161"/>
      <c r="B146" s="96"/>
      <c r="C146" s="96"/>
    </row>
    <row r="147" spans="1:3" ht="15.75" customHeight="1" x14ac:dyDescent="0.25">
      <c r="A147" s="161"/>
      <c r="B147" s="96"/>
      <c r="C147" s="96"/>
    </row>
    <row r="148" spans="1:3" ht="15.75" customHeight="1" x14ac:dyDescent="0.25">
      <c r="A148" s="161"/>
      <c r="B148" s="96"/>
      <c r="C148" s="96"/>
    </row>
    <row r="149" spans="1:3" ht="15.75" customHeight="1" x14ac:dyDescent="0.25">
      <c r="A149" s="161"/>
      <c r="B149" s="96"/>
      <c r="C149" s="96"/>
    </row>
    <row r="150" spans="1:3" ht="15.75" customHeight="1" x14ac:dyDescent="0.25">
      <c r="A150" s="161"/>
      <c r="B150" s="96"/>
      <c r="C150" s="96"/>
    </row>
    <row r="151" spans="1:3" ht="15.75" customHeight="1" x14ac:dyDescent="0.25">
      <c r="A151" s="161"/>
      <c r="B151" s="96"/>
      <c r="C151" s="96"/>
    </row>
    <row r="152" spans="1:3" ht="15.75" customHeight="1" x14ac:dyDescent="0.25">
      <c r="A152" s="161"/>
      <c r="B152" s="96"/>
      <c r="C152" s="96"/>
    </row>
    <row r="153" spans="1:3" ht="15.75" customHeight="1" x14ac:dyDescent="0.25">
      <c r="A153" s="161"/>
      <c r="B153" s="96"/>
      <c r="C153" s="96"/>
    </row>
    <row r="154" spans="1:3" ht="15.75" customHeight="1" x14ac:dyDescent="0.25">
      <c r="A154" s="161"/>
      <c r="B154" s="96"/>
      <c r="C154" s="96"/>
    </row>
    <row r="155" spans="1:3" ht="15.75" customHeight="1" x14ac:dyDescent="0.25">
      <c r="A155" s="161"/>
      <c r="B155" s="96"/>
      <c r="C155" s="96"/>
    </row>
    <row r="156" spans="1:3" ht="15.75" customHeight="1" x14ac:dyDescent="0.25">
      <c r="A156" s="161"/>
      <c r="B156" s="96"/>
      <c r="C156" s="96"/>
    </row>
    <row r="157" spans="1:3" ht="15.75" customHeight="1" x14ac:dyDescent="0.25">
      <c r="A157" s="161"/>
      <c r="B157" s="96"/>
      <c r="C157" s="96"/>
    </row>
    <row r="158" spans="1:3" ht="15.75" customHeight="1" x14ac:dyDescent="0.25">
      <c r="A158" s="161"/>
      <c r="B158" s="96"/>
      <c r="C158" s="96"/>
    </row>
    <row r="159" spans="1:3" ht="15.75" customHeight="1" x14ac:dyDescent="0.25">
      <c r="A159" s="161"/>
      <c r="B159" s="96"/>
      <c r="C159" s="96"/>
    </row>
    <row r="160" spans="1:3" ht="15.75" customHeight="1" x14ac:dyDescent="0.25">
      <c r="A160" s="161"/>
      <c r="B160" s="96"/>
      <c r="C160" s="96"/>
    </row>
    <row r="161" spans="1:3" ht="15.75" customHeight="1" x14ac:dyDescent="0.25">
      <c r="A161" s="161"/>
      <c r="B161" s="96"/>
      <c r="C161" s="96"/>
    </row>
    <row r="162" spans="1:3" ht="15.75" customHeight="1" x14ac:dyDescent="0.25">
      <c r="A162" s="161"/>
      <c r="B162" s="96"/>
      <c r="C162" s="96"/>
    </row>
    <row r="163" spans="1:3" ht="15.75" customHeight="1" x14ac:dyDescent="0.25">
      <c r="A163" s="161"/>
      <c r="B163" s="96"/>
      <c r="C163" s="96"/>
    </row>
    <row r="164" spans="1:3" ht="15.75" customHeight="1" x14ac:dyDescent="0.25">
      <c r="A164" s="161"/>
      <c r="B164" s="96"/>
      <c r="C164" s="96"/>
    </row>
    <row r="165" spans="1:3" ht="15.75" customHeight="1" x14ac:dyDescent="0.25">
      <c r="A165" s="161"/>
      <c r="B165" s="96"/>
      <c r="C165" s="96"/>
    </row>
    <row r="166" spans="1:3" ht="15.75" customHeight="1" x14ac:dyDescent="0.25">
      <c r="A166" s="161"/>
      <c r="B166" s="96"/>
      <c r="C166" s="96"/>
    </row>
    <row r="167" spans="1:3" ht="15.75" customHeight="1" x14ac:dyDescent="0.25">
      <c r="A167" s="161"/>
      <c r="B167" s="96"/>
      <c r="C167" s="96"/>
    </row>
    <row r="168" spans="1:3" ht="15.75" customHeight="1" x14ac:dyDescent="0.25">
      <c r="A168" s="161"/>
      <c r="B168" s="96"/>
      <c r="C168" s="96"/>
    </row>
    <row r="169" spans="1:3" ht="15.75" customHeight="1" x14ac:dyDescent="0.25">
      <c r="A169" s="161"/>
      <c r="B169" s="96"/>
      <c r="C169" s="96"/>
    </row>
    <row r="170" spans="1:3" ht="15.75" customHeight="1" x14ac:dyDescent="0.25">
      <c r="A170" s="161"/>
      <c r="B170" s="96"/>
      <c r="C170" s="96"/>
    </row>
    <row r="171" spans="1:3" ht="15.75" customHeight="1" x14ac:dyDescent="0.25">
      <c r="A171" s="161"/>
      <c r="B171" s="96"/>
      <c r="C171" s="96"/>
    </row>
    <row r="172" spans="1:3" x14ac:dyDescent="0.25">
      <c r="A172" s="161"/>
      <c r="B172" s="96"/>
      <c r="C172" s="96"/>
    </row>
    <row r="173" spans="1:3" x14ac:dyDescent="0.25">
      <c r="A173" s="161"/>
      <c r="B173" s="96"/>
      <c r="C173" s="96"/>
    </row>
    <row r="174" spans="1:3" x14ac:dyDescent="0.25">
      <c r="A174" s="161"/>
      <c r="B174" s="96"/>
      <c r="C174" s="96"/>
    </row>
    <row r="175" spans="1:3" x14ac:dyDescent="0.25">
      <c r="A175" s="161"/>
      <c r="B175" s="96"/>
      <c r="C175" s="96"/>
    </row>
    <row r="176" spans="1:3" x14ac:dyDescent="0.25">
      <c r="A176" s="161"/>
      <c r="B176" s="96"/>
      <c r="C176" s="96"/>
    </row>
    <row r="177" spans="1:3" x14ac:dyDescent="0.25">
      <c r="A177" s="161"/>
      <c r="B177" s="96"/>
      <c r="C177" s="96"/>
    </row>
    <row r="178" spans="1:3" x14ac:dyDescent="0.25">
      <c r="A178" s="161"/>
      <c r="B178" s="96"/>
      <c r="C178" s="96"/>
    </row>
    <row r="179" spans="1:3" x14ac:dyDescent="0.25">
      <c r="A179" s="161"/>
      <c r="B179" s="96"/>
      <c r="C179" s="96"/>
    </row>
    <row r="180" spans="1:3" x14ac:dyDescent="0.25">
      <c r="A180" s="161"/>
      <c r="B180" s="96"/>
      <c r="C180" s="96"/>
    </row>
    <row r="181" spans="1:3" x14ac:dyDescent="0.25">
      <c r="A181" s="161"/>
      <c r="B181" s="96"/>
      <c r="C181" s="96"/>
    </row>
    <row r="182" spans="1:3" x14ac:dyDescent="0.25">
      <c r="A182" s="161"/>
      <c r="B182" s="96"/>
      <c r="C182" s="96"/>
    </row>
    <row r="183" spans="1:3" x14ac:dyDescent="0.25">
      <c r="A183" s="161"/>
      <c r="B183" s="96"/>
      <c r="C183" s="96"/>
    </row>
    <row r="184" spans="1:3" x14ac:dyDescent="0.25">
      <c r="A184" s="161"/>
      <c r="B184" s="96"/>
      <c r="C184" s="96"/>
    </row>
    <row r="185" spans="1:3" x14ac:dyDescent="0.25">
      <c r="A185" s="161"/>
      <c r="B185" s="96"/>
      <c r="C185" s="96"/>
    </row>
    <row r="186" spans="1:3" x14ac:dyDescent="0.25">
      <c r="A186" s="161"/>
      <c r="B186" s="96"/>
      <c r="C186" s="96"/>
    </row>
    <row r="187" spans="1:3" x14ac:dyDescent="0.25">
      <c r="A187" s="161"/>
      <c r="B187" s="96"/>
      <c r="C187" s="96"/>
    </row>
    <row r="188" spans="1:3" x14ac:dyDescent="0.25">
      <c r="A188" s="161"/>
      <c r="B188" s="96"/>
      <c r="C188" s="96"/>
    </row>
    <row r="189" spans="1:3" x14ac:dyDescent="0.25">
      <c r="A189" s="161"/>
      <c r="B189" s="96"/>
      <c r="C189" s="96"/>
    </row>
    <row r="190" spans="1:3" x14ac:dyDescent="0.25">
      <c r="A190" s="161"/>
      <c r="B190" s="96"/>
      <c r="C190" s="96"/>
    </row>
    <row r="191" spans="1:3" x14ac:dyDescent="0.25">
      <c r="A191" s="161"/>
      <c r="B191" s="96"/>
      <c r="C191" s="96"/>
    </row>
    <row r="192" spans="1:3" x14ac:dyDescent="0.25">
      <c r="A192" s="161"/>
      <c r="B192" s="96"/>
      <c r="C192" s="96"/>
    </row>
    <row r="193" spans="1:3" x14ac:dyDescent="0.25">
      <c r="A193" s="161"/>
      <c r="B193" s="96"/>
      <c r="C193" s="96"/>
    </row>
    <row r="194" spans="1:3" x14ac:dyDescent="0.25">
      <c r="A194" s="161"/>
      <c r="B194" s="96"/>
      <c r="C194" s="96"/>
    </row>
    <row r="195" spans="1:3" x14ac:dyDescent="0.25">
      <c r="A195" s="161"/>
      <c r="B195" s="96"/>
      <c r="C195" s="96"/>
    </row>
    <row r="196" spans="1:3" x14ac:dyDescent="0.25">
      <c r="A196" s="161"/>
      <c r="B196" s="96"/>
      <c r="C196" s="96"/>
    </row>
    <row r="197" spans="1:3" x14ac:dyDescent="0.25">
      <c r="A197" s="161"/>
      <c r="B197" s="96"/>
      <c r="C197" s="96"/>
    </row>
    <row r="198" spans="1:3" x14ac:dyDescent="0.25">
      <c r="A198" s="161"/>
      <c r="B198" s="96"/>
      <c r="C198" s="96"/>
    </row>
    <row r="199" spans="1:3" x14ac:dyDescent="0.25">
      <c r="A199" s="161"/>
      <c r="B199" s="96"/>
      <c r="C199" s="96"/>
    </row>
    <row r="200" spans="1:3" x14ac:dyDescent="0.25">
      <c r="A200" s="161"/>
      <c r="B200" s="96"/>
      <c r="C200" s="96"/>
    </row>
    <row r="201" spans="1:3" x14ac:dyDescent="0.25">
      <c r="A201" s="161"/>
      <c r="B201" s="96"/>
      <c r="C201" s="96"/>
    </row>
    <row r="202" spans="1:3" x14ac:dyDescent="0.25">
      <c r="A202" s="161"/>
      <c r="B202" s="96"/>
      <c r="C202" s="96"/>
    </row>
    <row r="203" spans="1:3" x14ac:dyDescent="0.25">
      <c r="A203" s="161"/>
      <c r="B203" s="96"/>
      <c r="C203" s="96"/>
    </row>
    <row r="204" spans="1:3" x14ac:dyDescent="0.25">
      <c r="A204" s="161"/>
      <c r="B204" s="96"/>
      <c r="C204" s="96"/>
    </row>
    <row r="205" spans="1:3" x14ac:dyDescent="0.25">
      <c r="A205" s="161"/>
      <c r="B205" s="96"/>
      <c r="C205" s="96"/>
    </row>
    <row r="206" spans="1:3" x14ac:dyDescent="0.25">
      <c r="A206" s="161"/>
      <c r="B206" s="96"/>
      <c r="C206" s="96"/>
    </row>
    <row r="207" spans="1:3" x14ac:dyDescent="0.25">
      <c r="A207" s="161"/>
      <c r="B207" s="96"/>
      <c r="C207" s="96"/>
    </row>
    <row r="208" spans="1:3" x14ac:dyDescent="0.25">
      <c r="A208" s="161"/>
      <c r="B208" s="96"/>
      <c r="C208" s="96"/>
    </row>
    <row r="209" spans="1:3" x14ac:dyDescent="0.25">
      <c r="A209" s="161"/>
      <c r="B209" s="96"/>
      <c r="C209" s="96"/>
    </row>
    <row r="210" spans="1:3" x14ac:dyDescent="0.25">
      <c r="A210" s="161"/>
      <c r="B210" s="96"/>
      <c r="C210" s="96"/>
    </row>
    <row r="211" spans="1:3" x14ac:dyDescent="0.25">
      <c r="A211" s="161"/>
      <c r="B211" s="96"/>
      <c r="C211" s="96"/>
    </row>
    <row r="212" spans="1:3" x14ac:dyDescent="0.25">
      <c r="A212" s="161"/>
      <c r="B212" s="96"/>
      <c r="C212" s="96"/>
    </row>
    <row r="213" spans="1:3" x14ac:dyDescent="0.25">
      <c r="A213" s="161"/>
      <c r="B213" s="96"/>
      <c r="C213" s="96"/>
    </row>
    <row r="214" spans="1:3" x14ac:dyDescent="0.25">
      <c r="A214" s="161"/>
      <c r="B214" s="96"/>
      <c r="C214" s="96"/>
    </row>
    <row r="215" spans="1:3" x14ac:dyDescent="0.25">
      <c r="A215" s="161"/>
      <c r="B215" s="96"/>
      <c r="C215" s="96"/>
    </row>
    <row r="216" spans="1:3" x14ac:dyDescent="0.25">
      <c r="A216" s="161"/>
      <c r="B216" s="96"/>
      <c r="C216" s="96"/>
    </row>
    <row r="217" spans="1:3" x14ac:dyDescent="0.25">
      <c r="A217" s="161"/>
      <c r="B217" s="96"/>
      <c r="C217" s="96"/>
    </row>
    <row r="218" spans="1:3" x14ac:dyDescent="0.25">
      <c r="A218" s="161"/>
      <c r="B218" s="96"/>
      <c r="C218" s="96"/>
    </row>
    <row r="219" spans="1:3" x14ac:dyDescent="0.25">
      <c r="A219" s="161"/>
      <c r="B219" s="96"/>
      <c r="C219" s="96"/>
    </row>
    <row r="220" spans="1:3" x14ac:dyDescent="0.25">
      <c r="A220" s="161"/>
      <c r="B220" s="96"/>
      <c r="C220" s="96"/>
    </row>
    <row r="221" spans="1:3" x14ac:dyDescent="0.25">
      <c r="A221" s="161"/>
      <c r="B221" s="96"/>
      <c r="C221" s="96"/>
    </row>
    <row r="222" spans="1:3" x14ac:dyDescent="0.25">
      <c r="A222" s="161"/>
      <c r="B222" s="96"/>
      <c r="C222" s="96"/>
    </row>
    <row r="223" spans="1:3" x14ac:dyDescent="0.25">
      <c r="A223" s="161"/>
      <c r="B223" s="96"/>
      <c r="C223" s="96"/>
    </row>
    <row r="224" spans="1:3" x14ac:dyDescent="0.25">
      <c r="A224" s="161"/>
      <c r="B224" s="96"/>
      <c r="C224" s="96"/>
    </row>
    <row r="225" spans="1:3" x14ac:dyDescent="0.25">
      <c r="A225" s="161"/>
      <c r="B225" s="96"/>
      <c r="C225" s="96"/>
    </row>
    <row r="226" spans="1:3" x14ac:dyDescent="0.25">
      <c r="A226" s="161"/>
      <c r="B226" s="96"/>
      <c r="C226" s="96"/>
    </row>
    <row r="227" spans="1:3" x14ac:dyDescent="0.25">
      <c r="A227" s="161"/>
      <c r="B227" s="96"/>
      <c r="C227" s="96"/>
    </row>
    <row r="228" spans="1:3" x14ac:dyDescent="0.25">
      <c r="A228" s="161"/>
      <c r="B228" s="96"/>
      <c r="C228" s="96"/>
    </row>
    <row r="229" spans="1:3" x14ac:dyDescent="0.25">
      <c r="A229" s="161"/>
      <c r="B229" s="96"/>
      <c r="C229" s="96"/>
    </row>
    <row r="230" spans="1:3" x14ac:dyDescent="0.25">
      <c r="A230" s="161"/>
      <c r="B230" s="96"/>
      <c r="C230" s="96"/>
    </row>
    <row r="231" spans="1:3" x14ac:dyDescent="0.25">
      <c r="A231" s="161"/>
      <c r="B231" s="96"/>
      <c r="C231" s="96"/>
    </row>
    <row r="232" spans="1:3" x14ac:dyDescent="0.25">
      <c r="A232" s="161"/>
      <c r="B232" s="96"/>
      <c r="C232" s="96"/>
    </row>
    <row r="233" spans="1:3" x14ac:dyDescent="0.25">
      <c r="A233" s="161"/>
      <c r="B233" s="96"/>
      <c r="C233" s="96"/>
    </row>
    <row r="234" spans="1:3" x14ac:dyDescent="0.25">
      <c r="A234" s="161"/>
      <c r="B234" s="96"/>
      <c r="C234" s="96"/>
    </row>
    <row r="235" spans="1:3" x14ac:dyDescent="0.25">
      <c r="A235" s="161"/>
      <c r="B235" s="96"/>
      <c r="C235" s="96"/>
    </row>
    <row r="236" spans="1:3" x14ac:dyDescent="0.25">
      <c r="A236" s="161"/>
      <c r="B236" s="96"/>
      <c r="C236" s="96"/>
    </row>
  </sheetData>
  <sheetProtection selectLockedCells="1"/>
  <protectedRanges>
    <protectedRange sqref="C52" name="Tartomány4"/>
    <protectedRange sqref="C64:C65" name="Tartomány4_1"/>
  </protectedRanges>
  <mergeCells count="55">
    <mergeCell ref="AU6:AU9"/>
    <mergeCell ref="A6:A9"/>
    <mergeCell ref="B6:B9"/>
    <mergeCell ref="C6:C9"/>
    <mergeCell ref="D6:AA6"/>
    <mergeCell ref="L8:M8"/>
    <mergeCell ref="R8:S8"/>
    <mergeCell ref="T8:T9"/>
    <mergeCell ref="U8:U9"/>
    <mergeCell ref="D8:E8"/>
    <mergeCell ref="F8:G8"/>
    <mergeCell ref="H8:H9"/>
    <mergeCell ref="I8:I9"/>
    <mergeCell ref="J8:K8"/>
    <mergeCell ref="AN6:AS7"/>
    <mergeCell ref="J7:O7"/>
    <mergeCell ref="A52:AA52"/>
    <mergeCell ref="AT6:AT9"/>
    <mergeCell ref="A51:AA51"/>
    <mergeCell ref="AD8:AE8"/>
    <mergeCell ref="AF8:AF9"/>
    <mergeCell ref="AG8:AG9"/>
    <mergeCell ref="V8:W8"/>
    <mergeCell ref="X8:Y8"/>
    <mergeCell ref="Z8:Z9"/>
    <mergeCell ref="AA8:AA9"/>
    <mergeCell ref="N8:N9"/>
    <mergeCell ref="O8:O9"/>
    <mergeCell ref="D41:AA41"/>
    <mergeCell ref="D47:AA47"/>
    <mergeCell ref="AP8:AQ8"/>
    <mergeCell ref="AR8:AR9"/>
    <mergeCell ref="AN41:AS41"/>
    <mergeCell ref="AN47:AS47"/>
    <mergeCell ref="AB41:AM41"/>
    <mergeCell ref="AB47:AM47"/>
    <mergeCell ref="AJ8:AK8"/>
    <mergeCell ref="AL8:AL9"/>
    <mergeCell ref="AM8:AM9"/>
    <mergeCell ref="AN8:AO8"/>
    <mergeCell ref="AB8:AC8"/>
    <mergeCell ref="A1:AS1"/>
    <mergeCell ref="AB6:AM6"/>
    <mergeCell ref="AB7:AG7"/>
    <mergeCell ref="AH7:AM7"/>
    <mergeCell ref="AS8:AS9"/>
    <mergeCell ref="P8:Q8"/>
    <mergeCell ref="AH8:AI8"/>
    <mergeCell ref="D7:I7"/>
    <mergeCell ref="A2:AS2"/>
    <mergeCell ref="A4:AS4"/>
    <mergeCell ref="A5:AS5"/>
    <mergeCell ref="A3:AS3"/>
    <mergeCell ref="P7:U7"/>
    <mergeCell ref="V7:AA7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236"/>
  <sheetViews>
    <sheetView topLeftCell="A4" zoomScaleNormal="100" workbookViewId="0">
      <pane xSplit="3" ySplit="5" topLeftCell="D30" activePane="bottomRight" state="frozen"/>
      <selection activeCell="A4" sqref="A4"/>
      <selection pane="topRight" activeCell="D4" sqref="D4"/>
      <selection pane="bottomLeft" activeCell="A9" sqref="A9"/>
      <selection pane="bottomRight" activeCell="A4" sqref="A1:XFD1048576"/>
    </sheetView>
  </sheetViews>
  <sheetFormatPr defaultColWidth="10.6640625" defaultRowHeight="15.75" x14ac:dyDescent="0.25"/>
  <cols>
    <col min="1" max="1" width="17.1640625" style="162" customWidth="1"/>
    <col min="2" max="2" width="7.1640625" style="97" customWidth="1"/>
    <col min="3" max="3" width="60.33203125" style="97" customWidth="1"/>
    <col min="4" max="4" width="5.5" style="97" customWidth="1"/>
    <col min="5" max="5" width="6.83203125" style="97" customWidth="1"/>
    <col min="6" max="6" width="5.5" style="97" customWidth="1"/>
    <col min="7" max="7" width="6.83203125" style="97" customWidth="1"/>
    <col min="8" max="8" width="5.5" style="97" customWidth="1"/>
    <col min="9" max="9" width="5.6640625" style="97" bestFit="1" customWidth="1"/>
    <col min="10" max="10" width="5.5" style="97" customWidth="1"/>
    <col min="11" max="11" width="6.83203125" style="97" customWidth="1"/>
    <col min="12" max="12" width="5.5" style="97" customWidth="1"/>
    <col min="13" max="13" width="6.83203125" style="97" customWidth="1"/>
    <col min="14" max="14" width="5.5" style="97" customWidth="1"/>
    <col min="15" max="15" width="5.6640625" style="97" bestFit="1" customWidth="1"/>
    <col min="16" max="16" width="5.5" style="97" bestFit="1" customWidth="1"/>
    <col min="17" max="17" width="6.83203125" style="97" customWidth="1"/>
    <col min="18" max="18" width="5.5" style="97" bestFit="1" customWidth="1"/>
    <col min="19" max="19" width="6.83203125" style="97" customWidth="1"/>
    <col min="20" max="20" width="5.5" style="97" customWidth="1"/>
    <col min="21" max="21" width="5.6640625" style="97" bestFit="1" customWidth="1"/>
    <col min="22" max="22" width="5.5" style="97" bestFit="1" customWidth="1"/>
    <col min="23" max="23" width="6.83203125" style="97" customWidth="1"/>
    <col min="24" max="24" width="5.5" style="97" bestFit="1" customWidth="1"/>
    <col min="25" max="25" width="6.83203125" style="97" customWidth="1"/>
    <col min="26" max="26" width="5.5" style="97" customWidth="1"/>
    <col min="27" max="27" width="5.6640625" style="97" bestFit="1" customWidth="1"/>
    <col min="28" max="28" width="5.5" style="97" customWidth="1"/>
    <col min="29" max="29" width="6.83203125" style="97" customWidth="1"/>
    <col min="30" max="30" width="5.5" style="97" customWidth="1"/>
    <col min="31" max="31" width="6.83203125" style="97" customWidth="1"/>
    <col min="32" max="32" width="5.5" style="97" customWidth="1"/>
    <col min="33" max="33" width="5.6640625" style="97" bestFit="1" customWidth="1"/>
    <col min="34" max="34" width="5.5" style="97" customWidth="1"/>
    <col min="35" max="35" width="6.83203125" style="97" customWidth="1"/>
    <col min="36" max="36" width="5.5" style="97" customWidth="1"/>
    <col min="37" max="37" width="6.83203125" style="97" customWidth="1"/>
    <col min="38" max="38" width="5.5" style="97" customWidth="1"/>
    <col min="39" max="39" width="7" style="97" customWidth="1"/>
    <col min="40" max="40" width="6.83203125" style="97" bestFit="1" customWidth="1"/>
    <col min="41" max="41" width="7.5" style="97" customWidth="1"/>
    <col min="42" max="42" width="6.83203125" style="97" bestFit="1" customWidth="1"/>
    <col min="43" max="43" width="7.1640625" style="97" customWidth="1"/>
    <col min="44" max="44" width="6.83203125" style="97" bestFit="1" customWidth="1"/>
    <col min="45" max="45" width="9" style="97" customWidth="1"/>
    <col min="46" max="46" width="36.5" style="97" customWidth="1"/>
    <col min="47" max="47" width="39" style="97" customWidth="1"/>
    <col min="48" max="16384" width="10.6640625" style="97"/>
  </cols>
  <sheetData>
    <row r="1" spans="1:47" ht="21.95" customHeight="1" x14ac:dyDescent="0.2">
      <c r="A1" s="563" t="s">
        <v>0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</row>
    <row r="2" spans="1:47" ht="21.95" customHeight="1" x14ac:dyDescent="0.2">
      <c r="A2" s="497" t="s">
        <v>64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  <c r="AP2" s="497"/>
      <c r="AQ2" s="497"/>
      <c r="AR2" s="497"/>
      <c r="AS2" s="497"/>
    </row>
    <row r="3" spans="1:47" ht="23.25" x14ac:dyDescent="0.2">
      <c r="A3" s="564" t="s">
        <v>179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4"/>
      <c r="AI3" s="564"/>
      <c r="AJ3" s="564"/>
      <c r="AK3" s="564"/>
      <c r="AL3" s="564"/>
      <c r="AM3" s="564"/>
      <c r="AN3" s="564"/>
      <c r="AO3" s="564"/>
      <c r="AP3" s="564"/>
      <c r="AQ3" s="564"/>
      <c r="AR3" s="564"/>
      <c r="AS3" s="564"/>
    </row>
    <row r="4" spans="1:47" s="99" customFormat="1" ht="23.25" x14ac:dyDescent="0.2">
      <c r="A4" s="497" t="s">
        <v>361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7"/>
      <c r="AS4" s="497"/>
    </row>
    <row r="5" spans="1:47" ht="24" customHeight="1" thickBot="1" x14ac:dyDescent="0.25">
      <c r="A5" s="496" t="s">
        <v>65</v>
      </c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</row>
    <row r="6" spans="1:47" ht="15.75" customHeight="1" thickTop="1" thickBot="1" x14ac:dyDescent="0.25">
      <c r="A6" s="565" t="s">
        <v>1</v>
      </c>
      <c r="B6" s="568" t="s">
        <v>2</v>
      </c>
      <c r="C6" s="571" t="s">
        <v>3</v>
      </c>
      <c r="D6" s="574" t="s">
        <v>4</v>
      </c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4" t="s">
        <v>4</v>
      </c>
      <c r="AC6" s="575"/>
      <c r="AD6" s="575"/>
      <c r="AE6" s="575"/>
      <c r="AF6" s="575"/>
      <c r="AG6" s="575"/>
      <c r="AH6" s="575"/>
      <c r="AI6" s="575"/>
      <c r="AJ6" s="575"/>
      <c r="AK6" s="575"/>
      <c r="AL6" s="575"/>
      <c r="AM6" s="575"/>
      <c r="AN6" s="552" t="s">
        <v>5</v>
      </c>
      <c r="AO6" s="553"/>
      <c r="AP6" s="553"/>
      <c r="AQ6" s="553"/>
      <c r="AR6" s="553"/>
      <c r="AS6" s="554"/>
      <c r="AT6" s="517" t="s">
        <v>47</v>
      </c>
      <c r="AU6" s="519" t="s">
        <v>48</v>
      </c>
    </row>
    <row r="7" spans="1:47" ht="15.75" customHeight="1" x14ac:dyDescent="0.2">
      <c r="A7" s="566"/>
      <c r="B7" s="569"/>
      <c r="C7" s="572"/>
      <c r="D7" s="558" t="s">
        <v>6</v>
      </c>
      <c r="E7" s="559"/>
      <c r="F7" s="559"/>
      <c r="G7" s="559"/>
      <c r="H7" s="559"/>
      <c r="I7" s="560"/>
      <c r="J7" s="561" t="s">
        <v>7</v>
      </c>
      <c r="K7" s="559"/>
      <c r="L7" s="559"/>
      <c r="M7" s="559"/>
      <c r="N7" s="559"/>
      <c r="O7" s="562"/>
      <c r="P7" s="558" t="s">
        <v>8</v>
      </c>
      <c r="Q7" s="559"/>
      <c r="R7" s="559"/>
      <c r="S7" s="559"/>
      <c r="T7" s="559"/>
      <c r="U7" s="560"/>
      <c r="V7" s="561" t="s">
        <v>9</v>
      </c>
      <c r="W7" s="559"/>
      <c r="X7" s="559"/>
      <c r="Y7" s="559"/>
      <c r="Z7" s="559"/>
      <c r="AA7" s="560"/>
      <c r="AB7" s="558" t="s">
        <v>10</v>
      </c>
      <c r="AC7" s="559"/>
      <c r="AD7" s="559"/>
      <c r="AE7" s="559"/>
      <c r="AF7" s="559"/>
      <c r="AG7" s="560"/>
      <c r="AH7" s="561" t="s">
        <v>11</v>
      </c>
      <c r="AI7" s="559"/>
      <c r="AJ7" s="559"/>
      <c r="AK7" s="559"/>
      <c r="AL7" s="559"/>
      <c r="AM7" s="562"/>
      <c r="AN7" s="555"/>
      <c r="AO7" s="556"/>
      <c r="AP7" s="556"/>
      <c r="AQ7" s="556"/>
      <c r="AR7" s="556"/>
      <c r="AS7" s="557"/>
      <c r="AT7" s="518"/>
      <c r="AU7" s="520"/>
    </row>
    <row r="8" spans="1:47" ht="15.75" customHeight="1" x14ac:dyDescent="0.2">
      <c r="A8" s="566"/>
      <c r="B8" s="569"/>
      <c r="C8" s="572"/>
      <c r="D8" s="551" t="s">
        <v>12</v>
      </c>
      <c r="E8" s="541"/>
      <c r="F8" s="540" t="s">
        <v>13</v>
      </c>
      <c r="G8" s="541"/>
      <c r="H8" s="542" t="s">
        <v>14</v>
      </c>
      <c r="I8" s="546" t="s">
        <v>36</v>
      </c>
      <c r="J8" s="548" t="s">
        <v>12</v>
      </c>
      <c r="K8" s="541"/>
      <c r="L8" s="540" t="s">
        <v>13</v>
      </c>
      <c r="M8" s="541"/>
      <c r="N8" s="542" t="s">
        <v>14</v>
      </c>
      <c r="O8" s="576" t="s">
        <v>36</v>
      </c>
      <c r="P8" s="551" t="s">
        <v>12</v>
      </c>
      <c r="Q8" s="541"/>
      <c r="R8" s="540" t="s">
        <v>13</v>
      </c>
      <c r="S8" s="541"/>
      <c r="T8" s="542" t="s">
        <v>14</v>
      </c>
      <c r="U8" s="546" t="s">
        <v>36</v>
      </c>
      <c r="V8" s="548" t="s">
        <v>12</v>
      </c>
      <c r="W8" s="541"/>
      <c r="X8" s="540" t="s">
        <v>13</v>
      </c>
      <c r="Y8" s="541"/>
      <c r="Z8" s="542" t="s">
        <v>14</v>
      </c>
      <c r="AA8" s="549" t="s">
        <v>36</v>
      </c>
      <c r="AB8" s="551" t="s">
        <v>12</v>
      </c>
      <c r="AC8" s="541"/>
      <c r="AD8" s="540" t="s">
        <v>13</v>
      </c>
      <c r="AE8" s="541"/>
      <c r="AF8" s="542" t="s">
        <v>14</v>
      </c>
      <c r="AG8" s="546" t="s">
        <v>36</v>
      </c>
      <c r="AH8" s="548" t="s">
        <v>12</v>
      </c>
      <c r="AI8" s="541"/>
      <c r="AJ8" s="540" t="s">
        <v>13</v>
      </c>
      <c r="AK8" s="541"/>
      <c r="AL8" s="542" t="s">
        <v>14</v>
      </c>
      <c r="AM8" s="549" t="s">
        <v>36</v>
      </c>
      <c r="AN8" s="548" t="s">
        <v>12</v>
      </c>
      <c r="AO8" s="541"/>
      <c r="AP8" s="540" t="s">
        <v>13</v>
      </c>
      <c r="AQ8" s="541"/>
      <c r="AR8" s="542" t="s">
        <v>14</v>
      </c>
      <c r="AS8" s="544" t="s">
        <v>43</v>
      </c>
      <c r="AT8" s="518"/>
      <c r="AU8" s="520"/>
    </row>
    <row r="9" spans="1:47" ht="80.099999999999994" customHeight="1" thickBot="1" x14ac:dyDescent="0.25">
      <c r="A9" s="567"/>
      <c r="B9" s="570"/>
      <c r="C9" s="573"/>
      <c r="D9" s="101" t="s">
        <v>37</v>
      </c>
      <c r="E9" s="102" t="s">
        <v>38</v>
      </c>
      <c r="F9" s="103" t="s">
        <v>37</v>
      </c>
      <c r="G9" s="102" t="s">
        <v>38</v>
      </c>
      <c r="H9" s="543"/>
      <c r="I9" s="547"/>
      <c r="J9" s="104" t="s">
        <v>37</v>
      </c>
      <c r="K9" s="102" t="s">
        <v>38</v>
      </c>
      <c r="L9" s="103" t="s">
        <v>37</v>
      </c>
      <c r="M9" s="102" t="s">
        <v>38</v>
      </c>
      <c r="N9" s="543"/>
      <c r="O9" s="577"/>
      <c r="P9" s="101" t="s">
        <v>37</v>
      </c>
      <c r="Q9" s="102" t="s">
        <v>38</v>
      </c>
      <c r="R9" s="103" t="s">
        <v>37</v>
      </c>
      <c r="S9" s="102" t="s">
        <v>38</v>
      </c>
      <c r="T9" s="543"/>
      <c r="U9" s="547"/>
      <c r="V9" s="104" t="s">
        <v>37</v>
      </c>
      <c r="W9" s="102" t="s">
        <v>38</v>
      </c>
      <c r="X9" s="103" t="s">
        <v>37</v>
      </c>
      <c r="Y9" s="102" t="s">
        <v>38</v>
      </c>
      <c r="Z9" s="543"/>
      <c r="AA9" s="550"/>
      <c r="AB9" s="101" t="s">
        <v>37</v>
      </c>
      <c r="AC9" s="102" t="s">
        <v>38</v>
      </c>
      <c r="AD9" s="103" t="s">
        <v>37</v>
      </c>
      <c r="AE9" s="102" t="s">
        <v>38</v>
      </c>
      <c r="AF9" s="543"/>
      <c r="AG9" s="547"/>
      <c r="AH9" s="104" t="s">
        <v>37</v>
      </c>
      <c r="AI9" s="102" t="s">
        <v>38</v>
      </c>
      <c r="AJ9" s="103" t="s">
        <v>37</v>
      </c>
      <c r="AK9" s="102" t="s">
        <v>38</v>
      </c>
      <c r="AL9" s="543"/>
      <c r="AM9" s="550"/>
      <c r="AN9" s="104" t="s">
        <v>37</v>
      </c>
      <c r="AO9" s="102" t="s">
        <v>39</v>
      </c>
      <c r="AP9" s="103" t="s">
        <v>37</v>
      </c>
      <c r="AQ9" s="102" t="s">
        <v>39</v>
      </c>
      <c r="AR9" s="543"/>
      <c r="AS9" s="545"/>
      <c r="AT9" s="518"/>
      <c r="AU9" s="520"/>
    </row>
    <row r="10" spans="1:47" s="109" customFormat="1" ht="15.75" customHeight="1" thickBot="1" x14ac:dyDescent="0.35">
      <c r="A10" s="105"/>
      <c r="B10" s="106"/>
      <c r="C10" s="107" t="s">
        <v>54</v>
      </c>
      <c r="D10" s="108">
        <f>SUM(SZAK!D66)</f>
        <v>11</v>
      </c>
      <c r="E10" s="108">
        <f>SUM(SZAK!E66)</f>
        <v>236</v>
      </c>
      <c r="F10" s="108">
        <f>SUM(SZAK!F66)</f>
        <v>13</v>
      </c>
      <c r="G10" s="108">
        <f>SUM(SZAK!G66)</f>
        <v>424</v>
      </c>
      <c r="H10" s="108">
        <f>SUM(SZAK!H66)</f>
        <v>38</v>
      </c>
      <c r="I10" s="108" t="s">
        <v>17</v>
      </c>
      <c r="J10" s="108">
        <f>SUM(SZAK!J66)</f>
        <v>10</v>
      </c>
      <c r="K10" s="108">
        <f>SUM(SZAK!K66)</f>
        <v>140</v>
      </c>
      <c r="L10" s="108">
        <f>SUM(SZAK!L66)</f>
        <v>15</v>
      </c>
      <c r="M10" s="108">
        <f>SUM(SZAK!M66)</f>
        <v>220</v>
      </c>
      <c r="N10" s="108">
        <f>SUM(SZAK!N66)</f>
        <v>26</v>
      </c>
      <c r="O10" s="108" t="s">
        <v>17</v>
      </c>
      <c r="P10" s="108">
        <f>SUM(SZAK!P66)</f>
        <v>10</v>
      </c>
      <c r="Q10" s="108">
        <f>SUM(SZAK!Q66)</f>
        <v>140</v>
      </c>
      <c r="R10" s="108">
        <f>SUM(SZAK!R66)</f>
        <v>16</v>
      </c>
      <c r="S10" s="108">
        <f>SUM(SZAK!S66)</f>
        <v>230</v>
      </c>
      <c r="T10" s="108">
        <f>SUM(SZAK!T66)</f>
        <v>26</v>
      </c>
      <c r="U10" s="108" t="s">
        <v>17</v>
      </c>
      <c r="V10" s="108">
        <f>SUM(SZAK!V66)</f>
        <v>3</v>
      </c>
      <c r="W10" s="108">
        <f>SUM(SZAK!W66)</f>
        <v>42</v>
      </c>
      <c r="X10" s="108">
        <f>SUM(SZAK!X66)</f>
        <v>7</v>
      </c>
      <c r="Y10" s="108">
        <f>SUM(SZAK!Y66)</f>
        <v>104</v>
      </c>
      <c r="Z10" s="108">
        <f>SUM(SZAK!Z66)</f>
        <v>7</v>
      </c>
      <c r="AA10" s="108" t="s">
        <v>17</v>
      </c>
      <c r="AB10" s="108">
        <f>SUM(SZAK!AB66)</f>
        <v>1</v>
      </c>
      <c r="AC10" s="108">
        <f>SUM(SZAK!AC66)</f>
        <v>14</v>
      </c>
      <c r="AD10" s="108">
        <f>SUM(SZAK!AD66)</f>
        <v>3</v>
      </c>
      <c r="AE10" s="108">
        <f>SUM(SZAK!AE66)</f>
        <v>48</v>
      </c>
      <c r="AF10" s="108">
        <f>SUM(SZAK!AF66)</f>
        <v>3</v>
      </c>
      <c r="AG10" s="108" t="s">
        <v>17</v>
      </c>
      <c r="AH10" s="108">
        <f>SUM(SZAK!AH66)</f>
        <v>2</v>
      </c>
      <c r="AI10" s="108">
        <f>SUM(SZAK!AI66)</f>
        <v>28</v>
      </c>
      <c r="AJ10" s="108">
        <f>SUM(SZAK!AJ66)</f>
        <v>8</v>
      </c>
      <c r="AK10" s="108">
        <f>SUM(SZAK!AK66)</f>
        <v>118</v>
      </c>
      <c r="AL10" s="108">
        <f>SUM(SZAK!AL66)</f>
        <v>10</v>
      </c>
      <c r="AM10" s="108" t="s">
        <v>17</v>
      </c>
      <c r="AN10" s="108">
        <f>SUM(SZAK!AN66)</f>
        <v>37</v>
      </c>
      <c r="AO10" s="108">
        <f>SUM(SZAK!AO66)</f>
        <v>518</v>
      </c>
      <c r="AP10" s="108">
        <f>SUM(SZAK!AP66)</f>
        <v>50</v>
      </c>
      <c r="AQ10" s="108">
        <f>SUM(SZAK!AQ66)</f>
        <v>868</v>
      </c>
      <c r="AR10" s="108">
        <f>SUM(SZAK!AR66)</f>
        <v>102</v>
      </c>
      <c r="AS10" s="265">
        <f>SUM(SZAK!AS66)</f>
        <v>99</v>
      </c>
      <c r="AT10" s="261"/>
      <c r="AU10" s="180"/>
    </row>
    <row r="11" spans="1:47" s="109" customFormat="1" ht="15.75" customHeight="1" x14ac:dyDescent="0.3">
      <c r="A11" s="110" t="s">
        <v>7</v>
      </c>
      <c r="B11" s="111"/>
      <c r="C11" s="112" t="s">
        <v>50</v>
      </c>
      <c r="D11" s="113"/>
      <c r="E11" s="114"/>
      <c r="F11" s="115"/>
      <c r="G11" s="114"/>
      <c r="H11" s="115"/>
      <c r="I11" s="116"/>
      <c r="J11" s="115"/>
      <c r="K11" s="114"/>
      <c r="L11" s="115"/>
      <c r="M11" s="114"/>
      <c r="N11" s="115"/>
      <c r="O11" s="116"/>
      <c r="P11" s="115"/>
      <c r="Q11" s="114"/>
      <c r="R11" s="115"/>
      <c r="S11" s="114"/>
      <c r="T11" s="115"/>
      <c r="U11" s="116"/>
      <c r="V11" s="115"/>
      <c r="W11" s="114"/>
      <c r="X11" s="115"/>
      <c r="Y11" s="114"/>
      <c r="Z11" s="115"/>
      <c r="AA11" s="117"/>
      <c r="AB11" s="113"/>
      <c r="AC11" s="114"/>
      <c r="AD11" s="115"/>
      <c r="AE11" s="114"/>
      <c r="AF11" s="115"/>
      <c r="AG11" s="116"/>
      <c r="AH11" s="115"/>
      <c r="AI11" s="114"/>
      <c r="AJ11" s="115"/>
      <c r="AK11" s="114"/>
      <c r="AL11" s="115"/>
      <c r="AM11" s="116"/>
      <c r="AN11" s="118"/>
      <c r="AO11" s="118"/>
      <c r="AP11" s="118"/>
      <c r="AQ11" s="118"/>
      <c r="AR11" s="118"/>
      <c r="AS11" s="119"/>
      <c r="AT11" s="192"/>
      <c r="AU11" s="181"/>
    </row>
    <row r="12" spans="1:47" s="357" customFormat="1" ht="15.75" customHeight="1" x14ac:dyDescent="0.25">
      <c r="A12" s="266" t="s">
        <v>138</v>
      </c>
      <c r="B12" s="40" t="s">
        <v>33</v>
      </c>
      <c r="C12" s="223" t="s">
        <v>105</v>
      </c>
      <c r="D12" s="92"/>
      <c r="E12" s="4" t="str">
        <f t="shared" ref="E12:E38" si="0">IF(D12*14=0,"",D12*14)</f>
        <v/>
      </c>
      <c r="F12" s="92"/>
      <c r="G12" s="4" t="str">
        <f t="shared" ref="G12:G38" si="1">IF(F12*14=0,"",F12*14)</f>
        <v/>
      </c>
      <c r="H12" s="92"/>
      <c r="I12" s="93"/>
      <c r="J12" s="44"/>
      <c r="K12" s="4" t="str">
        <f t="shared" ref="K12:K38" si="2">IF(J12*14=0,"",J12*14)</f>
        <v/>
      </c>
      <c r="L12" s="43"/>
      <c r="M12" s="4" t="str">
        <f t="shared" ref="M12:M38" si="3">IF(L12*14=0,"",L12*14)</f>
        <v/>
      </c>
      <c r="N12" s="43"/>
      <c r="O12" s="46"/>
      <c r="P12" s="43">
        <v>2</v>
      </c>
      <c r="Q12" s="4">
        <f t="shared" ref="Q12:Q38" si="4">IF(P12*14=0,"",P12*14)</f>
        <v>28</v>
      </c>
      <c r="R12" s="43">
        <v>2</v>
      </c>
      <c r="S12" s="4">
        <f t="shared" ref="S12:S38" si="5">IF(R12*14=0,"",R12*14)</f>
        <v>28</v>
      </c>
      <c r="T12" s="43">
        <v>4</v>
      </c>
      <c r="U12" s="45" t="s">
        <v>126</v>
      </c>
      <c r="V12" s="44"/>
      <c r="W12" s="4" t="str">
        <f t="shared" ref="W12:W38" si="6">IF(V12*14=0,"",V12*14)</f>
        <v/>
      </c>
      <c r="X12" s="43"/>
      <c r="Y12" s="4" t="str">
        <f t="shared" ref="Y12:Y38" si="7">IF(X12*14=0,"",X12*14)</f>
        <v/>
      </c>
      <c r="Z12" s="43"/>
      <c r="AA12" s="46"/>
      <c r="AB12" s="43"/>
      <c r="AC12" s="4" t="str">
        <f t="shared" ref="AC12:AC38" si="8">IF(AB12*14=0,"",AB12*14)</f>
        <v/>
      </c>
      <c r="AD12" s="43"/>
      <c r="AE12" s="4" t="str">
        <f t="shared" ref="AE12:AE38" si="9">IF(AD12*14=0,"",AD12*14)</f>
        <v/>
      </c>
      <c r="AF12" s="43"/>
      <c r="AG12" s="45"/>
      <c r="AH12" s="44"/>
      <c r="AI12" s="4" t="str">
        <f t="shared" ref="AI12:AI38" si="10">IF(AH12*14=0,"",AH12*14)</f>
        <v/>
      </c>
      <c r="AJ12" s="43"/>
      <c r="AK12" s="4" t="str">
        <f t="shared" ref="AK12:AK38" si="11">IF(AJ12*14=0,"",AJ12*14)</f>
        <v/>
      </c>
      <c r="AL12" s="43"/>
      <c r="AM12" s="46"/>
      <c r="AN12" s="5">
        <f t="shared" ref="AN12:AN38" si="12">IF(D12+J12+P12+V12+AB12+AH12=0,"",D12+J12+P12+V12+AB12+AH12)</f>
        <v>2</v>
      </c>
      <c r="AO12" s="4">
        <f t="shared" ref="AO12:AO38" si="13">IF((D12+J12+P12+V12+AB12+AH12)*14=0,"",(D12+J12+P12+V12+AB12+AH12)*14)</f>
        <v>28</v>
      </c>
      <c r="AP12" s="6">
        <f t="shared" ref="AP12:AP38" si="14">IF(F12+L12+R12+X12+AD12+AJ12=0,"",F12+L12+R12+X12+AD12+AJ12)</f>
        <v>2</v>
      </c>
      <c r="AQ12" s="4">
        <f t="shared" ref="AQ12:AQ38" si="15">IF((L12+F12+R12+X12+AD12+AJ12)*14=0,"",(L12+F12+R12+X12+AD12+AJ12)*14)</f>
        <v>28</v>
      </c>
      <c r="AR12" s="6">
        <f t="shared" ref="AR12:AR38" si="16">IF(N12+H12+T12+Z12+AF12+AL12=0,"",N12+H12+T12+Z12+AF12+AL12)</f>
        <v>4</v>
      </c>
      <c r="AS12" s="267">
        <f t="shared" ref="AS12:AS38" si="17">IF(D12+F12+L12+J12+P12+R12+V12+X12+AB12+AD12+AH12+AJ12=0,"",D12+F12+L12+J12+P12+R12+V12+X12+AB12+AD12+AH12+AJ12)</f>
        <v>4</v>
      </c>
      <c r="AT12" s="263" t="s">
        <v>211</v>
      </c>
      <c r="AU12" s="316" t="s">
        <v>232</v>
      </c>
    </row>
    <row r="13" spans="1:47" s="357" customFormat="1" ht="15.75" customHeight="1" x14ac:dyDescent="0.25">
      <c r="A13" s="266" t="s">
        <v>136</v>
      </c>
      <c r="B13" s="40" t="s">
        <v>33</v>
      </c>
      <c r="C13" s="223" t="s">
        <v>110</v>
      </c>
      <c r="D13" s="92"/>
      <c r="E13" s="4" t="str">
        <f t="shared" si="0"/>
        <v/>
      </c>
      <c r="F13" s="92"/>
      <c r="G13" s="4" t="str">
        <f t="shared" si="1"/>
        <v/>
      </c>
      <c r="H13" s="92"/>
      <c r="I13" s="93"/>
      <c r="J13" s="44"/>
      <c r="K13" s="4" t="str">
        <f t="shared" si="2"/>
        <v/>
      </c>
      <c r="L13" s="43"/>
      <c r="M13" s="4" t="str">
        <f t="shared" si="3"/>
        <v/>
      </c>
      <c r="N13" s="43"/>
      <c r="O13" s="46"/>
      <c r="P13" s="43"/>
      <c r="Q13" s="4" t="str">
        <f t="shared" si="4"/>
        <v/>
      </c>
      <c r="R13" s="43"/>
      <c r="S13" s="4" t="str">
        <f t="shared" si="5"/>
        <v/>
      </c>
      <c r="T13" s="43"/>
      <c r="U13" s="45"/>
      <c r="V13" s="44">
        <v>1</v>
      </c>
      <c r="W13" s="4">
        <f t="shared" si="6"/>
        <v>14</v>
      </c>
      <c r="X13" s="43">
        <v>1</v>
      </c>
      <c r="Y13" s="4">
        <f t="shared" si="7"/>
        <v>14</v>
      </c>
      <c r="Z13" s="43">
        <v>2</v>
      </c>
      <c r="AA13" s="46" t="s">
        <v>134</v>
      </c>
      <c r="AB13" s="43"/>
      <c r="AC13" s="4" t="str">
        <f t="shared" si="8"/>
        <v/>
      </c>
      <c r="AD13" s="43"/>
      <c r="AE13" s="4" t="str">
        <f t="shared" si="9"/>
        <v/>
      </c>
      <c r="AF13" s="43"/>
      <c r="AG13" s="45"/>
      <c r="AH13" s="44"/>
      <c r="AI13" s="4" t="str">
        <f t="shared" si="10"/>
        <v/>
      </c>
      <c r="AJ13" s="43"/>
      <c r="AK13" s="4" t="str">
        <f t="shared" si="11"/>
        <v/>
      </c>
      <c r="AL13" s="43"/>
      <c r="AM13" s="46"/>
      <c r="AN13" s="5">
        <f t="shared" si="12"/>
        <v>1</v>
      </c>
      <c r="AO13" s="4">
        <f t="shared" si="13"/>
        <v>14</v>
      </c>
      <c r="AP13" s="6">
        <f t="shared" si="14"/>
        <v>1</v>
      </c>
      <c r="AQ13" s="4">
        <f t="shared" si="15"/>
        <v>14</v>
      </c>
      <c r="AR13" s="6">
        <f t="shared" si="16"/>
        <v>2</v>
      </c>
      <c r="AS13" s="267">
        <f t="shared" si="17"/>
        <v>2</v>
      </c>
      <c r="AT13" s="263" t="s">
        <v>211</v>
      </c>
      <c r="AU13" s="316" t="s">
        <v>232</v>
      </c>
    </row>
    <row r="14" spans="1:47" s="357" customFormat="1" ht="15.75" customHeight="1" x14ac:dyDescent="0.25">
      <c r="A14" s="266" t="s">
        <v>137</v>
      </c>
      <c r="B14" s="40" t="s">
        <v>33</v>
      </c>
      <c r="C14" s="223" t="s">
        <v>135</v>
      </c>
      <c r="D14" s="92"/>
      <c r="E14" s="4" t="str">
        <f t="shared" si="0"/>
        <v/>
      </c>
      <c r="F14" s="92"/>
      <c r="G14" s="4" t="str">
        <f t="shared" si="1"/>
        <v/>
      </c>
      <c r="H14" s="92"/>
      <c r="I14" s="93"/>
      <c r="J14" s="44"/>
      <c r="K14" s="4" t="str">
        <f t="shared" si="2"/>
        <v/>
      </c>
      <c r="L14" s="43"/>
      <c r="M14" s="4" t="str">
        <f t="shared" si="3"/>
        <v/>
      </c>
      <c r="N14" s="43"/>
      <c r="O14" s="46"/>
      <c r="P14" s="43"/>
      <c r="Q14" s="4" t="str">
        <f t="shared" si="4"/>
        <v/>
      </c>
      <c r="R14" s="43"/>
      <c r="S14" s="4" t="str">
        <f t="shared" si="5"/>
        <v/>
      </c>
      <c r="T14" s="43"/>
      <c r="U14" s="45"/>
      <c r="V14" s="44">
        <v>2</v>
      </c>
      <c r="W14" s="4">
        <f t="shared" si="6"/>
        <v>28</v>
      </c>
      <c r="X14" s="43">
        <v>1</v>
      </c>
      <c r="Y14" s="4">
        <f t="shared" si="7"/>
        <v>14</v>
      </c>
      <c r="Z14" s="43">
        <v>4</v>
      </c>
      <c r="AA14" s="46" t="s">
        <v>134</v>
      </c>
      <c r="AB14" s="43"/>
      <c r="AC14" s="4" t="str">
        <f t="shared" si="8"/>
        <v/>
      </c>
      <c r="AD14" s="43"/>
      <c r="AE14" s="4" t="str">
        <f t="shared" si="9"/>
        <v/>
      </c>
      <c r="AF14" s="43"/>
      <c r="AG14" s="45"/>
      <c r="AH14" s="44"/>
      <c r="AI14" s="4" t="str">
        <f t="shared" si="10"/>
        <v/>
      </c>
      <c r="AJ14" s="43"/>
      <c r="AK14" s="4" t="str">
        <f t="shared" si="11"/>
        <v/>
      </c>
      <c r="AL14" s="43"/>
      <c r="AM14" s="46"/>
      <c r="AN14" s="5">
        <f t="shared" si="12"/>
        <v>2</v>
      </c>
      <c r="AO14" s="4">
        <f t="shared" si="13"/>
        <v>28</v>
      </c>
      <c r="AP14" s="6">
        <f t="shared" si="14"/>
        <v>1</v>
      </c>
      <c r="AQ14" s="4">
        <f t="shared" si="15"/>
        <v>14</v>
      </c>
      <c r="AR14" s="6">
        <f t="shared" si="16"/>
        <v>4</v>
      </c>
      <c r="AS14" s="267">
        <f t="shared" si="17"/>
        <v>3</v>
      </c>
      <c r="AT14" s="263" t="s">
        <v>208</v>
      </c>
      <c r="AU14" s="464" t="s">
        <v>234</v>
      </c>
    </row>
    <row r="15" spans="1:47" s="357" customFormat="1" ht="15.75" customHeight="1" x14ac:dyDescent="0.25">
      <c r="A15" s="266" t="s">
        <v>142</v>
      </c>
      <c r="B15" s="40" t="s">
        <v>33</v>
      </c>
      <c r="C15" s="223" t="s">
        <v>139</v>
      </c>
      <c r="D15" s="92"/>
      <c r="E15" s="4" t="str">
        <f t="shared" si="0"/>
        <v/>
      </c>
      <c r="F15" s="92"/>
      <c r="G15" s="4" t="str">
        <f t="shared" si="1"/>
        <v/>
      </c>
      <c r="H15" s="92"/>
      <c r="I15" s="93"/>
      <c r="J15" s="44"/>
      <c r="K15" s="4" t="str">
        <f t="shared" si="2"/>
        <v/>
      </c>
      <c r="L15" s="43"/>
      <c r="M15" s="4" t="str">
        <f t="shared" si="3"/>
        <v/>
      </c>
      <c r="N15" s="43"/>
      <c r="O15" s="46"/>
      <c r="P15" s="43"/>
      <c r="Q15" s="4" t="str">
        <f t="shared" si="4"/>
        <v/>
      </c>
      <c r="R15" s="43"/>
      <c r="S15" s="4" t="str">
        <f t="shared" si="5"/>
        <v/>
      </c>
      <c r="T15" s="43"/>
      <c r="U15" s="45"/>
      <c r="V15" s="44">
        <v>2</v>
      </c>
      <c r="W15" s="4">
        <f t="shared" si="6"/>
        <v>28</v>
      </c>
      <c r="X15" s="43">
        <v>1</v>
      </c>
      <c r="Y15" s="4">
        <f t="shared" si="7"/>
        <v>14</v>
      </c>
      <c r="Z15" s="43">
        <v>3</v>
      </c>
      <c r="AA15" s="46" t="s">
        <v>15</v>
      </c>
      <c r="AB15" s="43"/>
      <c r="AC15" s="4" t="str">
        <f t="shared" si="8"/>
        <v/>
      </c>
      <c r="AD15" s="43"/>
      <c r="AE15" s="4" t="str">
        <f t="shared" si="9"/>
        <v/>
      </c>
      <c r="AF15" s="43"/>
      <c r="AG15" s="45"/>
      <c r="AH15" s="44"/>
      <c r="AI15" s="4" t="str">
        <f t="shared" si="10"/>
        <v/>
      </c>
      <c r="AJ15" s="43"/>
      <c r="AK15" s="4" t="str">
        <f t="shared" si="11"/>
        <v/>
      </c>
      <c r="AL15" s="43"/>
      <c r="AM15" s="46"/>
      <c r="AN15" s="5">
        <f t="shared" si="12"/>
        <v>2</v>
      </c>
      <c r="AO15" s="4">
        <f t="shared" si="13"/>
        <v>28</v>
      </c>
      <c r="AP15" s="6">
        <f t="shared" si="14"/>
        <v>1</v>
      </c>
      <c r="AQ15" s="4">
        <f t="shared" si="15"/>
        <v>14</v>
      </c>
      <c r="AR15" s="6">
        <f t="shared" si="16"/>
        <v>3</v>
      </c>
      <c r="AS15" s="267">
        <f t="shared" si="17"/>
        <v>3</v>
      </c>
      <c r="AT15" s="263" t="s">
        <v>208</v>
      </c>
      <c r="AU15" s="185" t="s">
        <v>240</v>
      </c>
    </row>
    <row r="16" spans="1:47" s="357" customFormat="1" ht="15.75" customHeight="1" x14ac:dyDescent="0.25">
      <c r="A16" s="320" t="s">
        <v>143</v>
      </c>
      <c r="B16" s="40" t="s">
        <v>33</v>
      </c>
      <c r="C16" s="223" t="s">
        <v>140</v>
      </c>
      <c r="D16" s="92"/>
      <c r="E16" s="4" t="str">
        <f t="shared" si="0"/>
        <v/>
      </c>
      <c r="F16" s="92"/>
      <c r="G16" s="4" t="str">
        <f t="shared" si="1"/>
        <v/>
      </c>
      <c r="H16" s="92"/>
      <c r="I16" s="93"/>
      <c r="J16" s="44"/>
      <c r="K16" s="4" t="str">
        <f t="shared" si="2"/>
        <v/>
      </c>
      <c r="L16" s="43"/>
      <c r="M16" s="4" t="str">
        <f t="shared" si="3"/>
        <v/>
      </c>
      <c r="N16" s="43"/>
      <c r="O16" s="46"/>
      <c r="P16" s="43"/>
      <c r="Q16" s="4" t="str">
        <f t="shared" si="4"/>
        <v/>
      </c>
      <c r="R16" s="43"/>
      <c r="S16" s="4" t="str">
        <f t="shared" si="5"/>
        <v/>
      </c>
      <c r="T16" s="43"/>
      <c r="U16" s="45"/>
      <c r="V16" s="44">
        <v>3</v>
      </c>
      <c r="W16" s="4">
        <f t="shared" si="6"/>
        <v>42</v>
      </c>
      <c r="X16" s="43">
        <v>1</v>
      </c>
      <c r="Y16" s="4">
        <f t="shared" si="7"/>
        <v>14</v>
      </c>
      <c r="Z16" s="43">
        <v>5</v>
      </c>
      <c r="AA16" s="46" t="s">
        <v>15</v>
      </c>
      <c r="AB16" s="43"/>
      <c r="AC16" s="4" t="str">
        <f t="shared" si="8"/>
        <v/>
      </c>
      <c r="AD16" s="43"/>
      <c r="AE16" s="4" t="str">
        <f t="shared" si="9"/>
        <v/>
      </c>
      <c r="AF16" s="43"/>
      <c r="AG16" s="45"/>
      <c r="AH16" s="44"/>
      <c r="AI16" s="4" t="str">
        <f t="shared" si="10"/>
        <v/>
      </c>
      <c r="AJ16" s="43"/>
      <c r="AK16" s="4" t="str">
        <f t="shared" si="11"/>
        <v/>
      </c>
      <c r="AL16" s="43"/>
      <c r="AM16" s="46"/>
      <c r="AN16" s="5">
        <f t="shared" si="12"/>
        <v>3</v>
      </c>
      <c r="AO16" s="4">
        <f t="shared" si="13"/>
        <v>42</v>
      </c>
      <c r="AP16" s="6">
        <f t="shared" si="14"/>
        <v>1</v>
      </c>
      <c r="AQ16" s="4">
        <f t="shared" si="15"/>
        <v>14</v>
      </c>
      <c r="AR16" s="6">
        <f t="shared" si="16"/>
        <v>5</v>
      </c>
      <c r="AS16" s="267">
        <f t="shared" si="17"/>
        <v>4</v>
      </c>
      <c r="AT16" s="263" t="s">
        <v>208</v>
      </c>
      <c r="AU16" s="464" t="s">
        <v>234</v>
      </c>
    </row>
    <row r="17" spans="1:47" s="357" customFormat="1" ht="15.75" customHeight="1" x14ac:dyDescent="0.25">
      <c r="A17" s="266" t="s">
        <v>144</v>
      </c>
      <c r="B17" s="40" t="s">
        <v>33</v>
      </c>
      <c r="C17" s="223" t="s">
        <v>141</v>
      </c>
      <c r="D17" s="92"/>
      <c r="E17" s="4" t="str">
        <f t="shared" si="0"/>
        <v/>
      </c>
      <c r="F17" s="92"/>
      <c r="G17" s="4" t="str">
        <f t="shared" si="1"/>
        <v/>
      </c>
      <c r="H17" s="92"/>
      <c r="I17" s="93"/>
      <c r="J17" s="44"/>
      <c r="K17" s="4" t="str">
        <f t="shared" si="2"/>
        <v/>
      </c>
      <c r="L17" s="43"/>
      <c r="M17" s="4" t="str">
        <f t="shared" si="3"/>
        <v/>
      </c>
      <c r="N17" s="43"/>
      <c r="O17" s="46"/>
      <c r="P17" s="43"/>
      <c r="Q17" s="4" t="str">
        <f t="shared" si="4"/>
        <v/>
      </c>
      <c r="R17" s="43"/>
      <c r="S17" s="4" t="str">
        <f t="shared" si="5"/>
        <v/>
      </c>
      <c r="T17" s="43"/>
      <c r="U17" s="45"/>
      <c r="V17" s="44">
        <v>3</v>
      </c>
      <c r="W17" s="4">
        <f t="shared" si="6"/>
        <v>42</v>
      </c>
      <c r="X17" s="43">
        <v>1</v>
      </c>
      <c r="Y17" s="4">
        <f t="shared" si="7"/>
        <v>14</v>
      </c>
      <c r="Z17" s="43">
        <v>5</v>
      </c>
      <c r="AA17" s="46" t="s">
        <v>15</v>
      </c>
      <c r="AB17" s="43"/>
      <c r="AC17" s="4" t="str">
        <f t="shared" si="8"/>
        <v/>
      </c>
      <c r="AD17" s="43"/>
      <c r="AE17" s="4" t="str">
        <f t="shared" si="9"/>
        <v/>
      </c>
      <c r="AF17" s="43"/>
      <c r="AG17" s="45"/>
      <c r="AH17" s="44"/>
      <c r="AI17" s="4" t="str">
        <f t="shared" si="10"/>
        <v/>
      </c>
      <c r="AJ17" s="43"/>
      <c r="AK17" s="4" t="str">
        <f t="shared" si="11"/>
        <v/>
      </c>
      <c r="AL17" s="43"/>
      <c r="AM17" s="46"/>
      <c r="AN17" s="5">
        <f t="shared" si="12"/>
        <v>3</v>
      </c>
      <c r="AO17" s="4">
        <f t="shared" si="13"/>
        <v>42</v>
      </c>
      <c r="AP17" s="6">
        <f t="shared" si="14"/>
        <v>1</v>
      </c>
      <c r="AQ17" s="4">
        <f t="shared" si="15"/>
        <v>14</v>
      </c>
      <c r="AR17" s="6">
        <f t="shared" si="16"/>
        <v>5</v>
      </c>
      <c r="AS17" s="267">
        <f t="shared" si="17"/>
        <v>4</v>
      </c>
      <c r="AT17" s="263" t="s">
        <v>208</v>
      </c>
      <c r="AU17" s="316" t="s">
        <v>309</v>
      </c>
    </row>
    <row r="18" spans="1:47" s="357" customFormat="1" ht="15.75" customHeight="1" x14ac:dyDescent="0.25">
      <c r="A18" s="266" t="s">
        <v>189</v>
      </c>
      <c r="B18" s="40" t="s">
        <v>33</v>
      </c>
      <c r="C18" s="223" t="s">
        <v>131</v>
      </c>
      <c r="D18" s="92"/>
      <c r="E18" s="4" t="str">
        <f t="shared" si="0"/>
        <v/>
      </c>
      <c r="F18" s="92"/>
      <c r="G18" s="4" t="str">
        <f t="shared" si="1"/>
        <v/>
      </c>
      <c r="H18" s="92"/>
      <c r="I18" s="93"/>
      <c r="J18" s="44"/>
      <c r="K18" s="4" t="str">
        <f t="shared" si="2"/>
        <v/>
      </c>
      <c r="L18" s="43"/>
      <c r="M18" s="4" t="str">
        <f t="shared" si="3"/>
        <v/>
      </c>
      <c r="N18" s="43"/>
      <c r="O18" s="46"/>
      <c r="P18" s="43"/>
      <c r="Q18" s="4" t="str">
        <f t="shared" si="4"/>
        <v/>
      </c>
      <c r="R18" s="43"/>
      <c r="S18" s="4" t="str">
        <f t="shared" si="5"/>
        <v/>
      </c>
      <c r="T18" s="43"/>
      <c r="U18" s="45"/>
      <c r="V18" s="44"/>
      <c r="W18" s="4" t="str">
        <f t="shared" si="6"/>
        <v/>
      </c>
      <c r="X18" s="43"/>
      <c r="Y18" s="4" t="str">
        <f t="shared" si="7"/>
        <v/>
      </c>
      <c r="Z18" s="43"/>
      <c r="AA18" s="46"/>
      <c r="AB18" s="43">
        <v>1</v>
      </c>
      <c r="AC18" s="4">
        <f t="shared" si="8"/>
        <v>14</v>
      </c>
      <c r="AD18" s="43">
        <v>3</v>
      </c>
      <c r="AE18" s="4">
        <f t="shared" si="9"/>
        <v>42</v>
      </c>
      <c r="AF18" s="43">
        <v>4</v>
      </c>
      <c r="AG18" s="45" t="s">
        <v>126</v>
      </c>
      <c r="AH18" s="44"/>
      <c r="AI18" s="4" t="str">
        <f t="shared" si="10"/>
        <v/>
      </c>
      <c r="AJ18" s="43"/>
      <c r="AK18" s="4" t="str">
        <f t="shared" si="11"/>
        <v/>
      </c>
      <c r="AL18" s="43"/>
      <c r="AM18" s="46"/>
      <c r="AN18" s="5">
        <f t="shared" si="12"/>
        <v>1</v>
      </c>
      <c r="AO18" s="4">
        <f t="shared" si="13"/>
        <v>14</v>
      </c>
      <c r="AP18" s="6">
        <f t="shared" si="14"/>
        <v>3</v>
      </c>
      <c r="AQ18" s="4">
        <f t="shared" si="15"/>
        <v>42</v>
      </c>
      <c r="AR18" s="6">
        <f t="shared" si="16"/>
        <v>4</v>
      </c>
      <c r="AS18" s="267">
        <f t="shared" si="17"/>
        <v>4</v>
      </c>
      <c r="AT18" s="263" t="s">
        <v>209</v>
      </c>
      <c r="AU18" s="316" t="s">
        <v>312</v>
      </c>
    </row>
    <row r="19" spans="1:47" s="357" customFormat="1" ht="15.75" customHeight="1" x14ac:dyDescent="0.25">
      <c r="A19" s="266" t="s">
        <v>153</v>
      </c>
      <c r="B19" s="40" t="s">
        <v>33</v>
      </c>
      <c r="C19" s="223" t="s">
        <v>149</v>
      </c>
      <c r="D19" s="92"/>
      <c r="E19" s="4" t="str">
        <f t="shared" si="0"/>
        <v/>
      </c>
      <c r="F19" s="92"/>
      <c r="G19" s="4" t="str">
        <f t="shared" si="1"/>
        <v/>
      </c>
      <c r="H19" s="92"/>
      <c r="I19" s="93"/>
      <c r="J19" s="44"/>
      <c r="K19" s="4" t="str">
        <f t="shared" si="2"/>
        <v/>
      </c>
      <c r="L19" s="43"/>
      <c r="M19" s="4" t="str">
        <f t="shared" si="3"/>
        <v/>
      </c>
      <c r="N19" s="43"/>
      <c r="O19" s="46"/>
      <c r="P19" s="43"/>
      <c r="Q19" s="4" t="str">
        <f t="shared" si="4"/>
        <v/>
      </c>
      <c r="R19" s="43"/>
      <c r="S19" s="4" t="str">
        <f t="shared" si="5"/>
        <v/>
      </c>
      <c r="T19" s="43"/>
      <c r="U19" s="45"/>
      <c r="V19" s="44"/>
      <c r="W19" s="4" t="str">
        <f t="shared" si="6"/>
        <v/>
      </c>
      <c r="X19" s="43"/>
      <c r="Y19" s="4" t="str">
        <f t="shared" si="7"/>
        <v/>
      </c>
      <c r="Z19" s="43"/>
      <c r="AA19" s="46"/>
      <c r="AB19" s="43">
        <v>3</v>
      </c>
      <c r="AC19" s="4">
        <f t="shared" si="8"/>
        <v>42</v>
      </c>
      <c r="AD19" s="43">
        <v>2</v>
      </c>
      <c r="AE19" s="4">
        <f t="shared" si="9"/>
        <v>28</v>
      </c>
      <c r="AF19" s="43">
        <v>5</v>
      </c>
      <c r="AG19" s="325" t="s">
        <v>15</v>
      </c>
      <c r="AH19" s="44"/>
      <c r="AI19" s="4" t="str">
        <f t="shared" si="10"/>
        <v/>
      </c>
      <c r="AJ19" s="43"/>
      <c r="AK19" s="4" t="str">
        <f t="shared" si="11"/>
        <v/>
      </c>
      <c r="AL19" s="43"/>
      <c r="AM19" s="46"/>
      <c r="AN19" s="5">
        <f t="shared" si="12"/>
        <v>3</v>
      </c>
      <c r="AO19" s="4">
        <f t="shared" si="13"/>
        <v>42</v>
      </c>
      <c r="AP19" s="6">
        <f t="shared" si="14"/>
        <v>2</v>
      </c>
      <c r="AQ19" s="4">
        <f t="shared" si="15"/>
        <v>28</v>
      </c>
      <c r="AR19" s="6">
        <f t="shared" si="16"/>
        <v>5</v>
      </c>
      <c r="AS19" s="267">
        <f t="shared" si="17"/>
        <v>5</v>
      </c>
      <c r="AT19" s="263" t="s">
        <v>208</v>
      </c>
      <c r="AU19" s="185" t="s">
        <v>240</v>
      </c>
    </row>
    <row r="20" spans="1:47" s="357" customFormat="1" ht="15.75" customHeight="1" x14ac:dyDescent="0.25">
      <c r="A20" s="266" t="s">
        <v>154</v>
      </c>
      <c r="B20" s="40" t="s">
        <v>33</v>
      </c>
      <c r="C20" s="223" t="s">
        <v>150</v>
      </c>
      <c r="D20" s="92"/>
      <c r="E20" s="4" t="str">
        <f t="shared" si="0"/>
        <v/>
      </c>
      <c r="F20" s="92"/>
      <c r="G20" s="4" t="str">
        <f t="shared" si="1"/>
        <v/>
      </c>
      <c r="H20" s="92"/>
      <c r="I20" s="93"/>
      <c r="J20" s="44"/>
      <c r="K20" s="4" t="str">
        <f t="shared" si="2"/>
        <v/>
      </c>
      <c r="L20" s="43"/>
      <c r="M20" s="4" t="str">
        <f t="shared" si="3"/>
        <v/>
      </c>
      <c r="N20" s="43"/>
      <c r="O20" s="46"/>
      <c r="P20" s="43"/>
      <c r="Q20" s="4" t="str">
        <f t="shared" si="4"/>
        <v/>
      </c>
      <c r="R20" s="43"/>
      <c r="S20" s="4" t="str">
        <f t="shared" si="5"/>
        <v/>
      </c>
      <c r="T20" s="43"/>
      <c r="U20" s="45"/>
      <c r="V20" s="44"/>
      <c r="W20" s="4" t="str">
        <f t="shared" si="6"/>
        <v/>
      </c>
      <c r="X20" s="43"/>
      <c r="Y20" s="4" t="str">
        <f t="shared" si="7"/>
        <v/>
      </c>
      <c r="Z20" s="43"/>
      <c r="AA20" s="46"/>
      <c r="AB20" s="43">
        <v>3</v>
      </c>
      <c r="AC20" s="4">
        <f t="shared" si="8"/>
        <v>42</v>
      </c>
      <c r="AD20" s="43">
        <v>2</v>
      </c>
      <c r="AE20" s="4">
        <f t="shared" si="9"/>
        <v>28</v>
      </c>
      <c r="AF20" s="43">
        <v>5</v>
      </c>
      <c r="AG20" s="45" t="s">
        <v>15</v>
      </c>
      <c r="AH20" s="44"/>
      <c r="AI20" s="4" t="str">
        <f t="shared" si="10"/>
        <v/>
      </c>
      <c r="AJ20" s="43"/>
      <c r="AK20" s="4" t="str">
        <f t="shared" si="11"/>
        <v/>
      </c>
      <c r="AL20" s="43"/>
      <c r="AM20" s="46"/>
      <c r="AN20" s="5">
        <f t="shared" si="12"/>
        <v>3</v>
      </c>
      <c r="AO20" s="4">
        <f t="shared" si="13"/>
        <v>42</v>
      </c>
      <c r="AP20" s="6">
        <f t="shared" si="14"/>
        <v>2</v>
      </c>
      <c r="AQ20" s="4">
        <f t="shared" si="15"/>
        <v>28</v>
      </c>
      <c r="AR20" s="6">
        <f t="shared" si="16"/>
        <v>5</v>
      </c>
      <c r="AS20" s="267">
        <f t="shared" si="17"/>
        <v>5</v>
      </c>
      <c r="AT20" s="263" t="s">
        <v>208</v>
      </c>
      <c r="AU20" s="316" t="s">
        <v>234</v>
      </c>
    </row>
    <row r="21" spans="1:47" s="357" customFormat="1" ht="15.75" customHeight="1" x14ac:dyDescent="0.25">
      <c r="A21" s="266" t="s">
        <v>155</v>
      </c>
      <c r="B21" s="40" t="s">
        <v>33</v>
      </c>
      <c r="C21" s="223" t="s">
        <v>151</v>
      </c>
      <c r="D21" s="92"/>
      <c r="E21" s="4" t="str">
        <f t="shared" si="0"/>
        <v/>
      </c>
      <c r="F21" s="92"/>
      <c r="G21" s="4" t="str">
        <f t="shared" si="1"/>
        <v/>
      </c>
      <c r="H21" s="92"/>
      <c r="I21" s="93"/>
      <c r="J21" s="44"/>
      <c r="K21" s="4" t="str">
        <f t="shared" si="2"/>
        <v/>
      </c>
      <c r="L21" s="43"/>
      <c r="M21" s="4" t="str">
        <f t="shared" si="3"/>
        <v/>
      </c>
      <c r="N21" s="43"/>
      <c r="O21" s="46"/>
      <c r="P21" s="43"/>
      <c r="Q21" s="4" t="str">
        <f t="shared" si="4"/>
        <v/>
      </c>
      <c r="R21" s="43"/>
      <c r="S21" s="4" t="str">
        <f t="shared" si="5"/>
        <v/>
      </c>
      <c r="T21" s="43"/>
      <c r="U21" s="45"/>
      <c r="V21" s="44"/>
      <c r="W21" s="4" t="str">
        <f t="shared" si="6"/>
        <v/>
      </c>
      <c r="X21" s="43"/>
      <c r="Y21" s="4" t="str">
        <f t="shared" si="7"/>
        <v/>
      </c>
      <c r="Z21" s="43"/>
      <c r="AA21" s="46"/>
      <c r="AB21" s="43">
        <v>3</v>
      </c>
      <c r="AC21" s="4">
        <f t="shared" si="8"/>
        <v>42</v>
      </c>
      <c r="AD21" s="43">
        <v>2</v>
      </c>
      <c r="AE21" s="4">
        <f t="shared" si="9"/>
        <v>28</v>
      </c>
      <c r="AF21" s="43">
        <v>5</v>
      </c>
      <c r="AG21" s="325" t="s">
        <v>15</v>
      </c>
      <c r="AH21" s="44"/>
      <c r="AI21" s="4" t="str">
        <f t="shared" si="10"/>
        <v/>
      </c>
      <c r="AJ21" s="43"/>
      <c r="AK21" s="4" t="str">
        <f t="shared" si="11"/>
        <v/>
      </c>
      <c r="AL21" s="43"/>
      <c r="AM21" s="46"/>
      <c r="AN21" s="5">
        <f t="shared" si="12"/>
        <v>3</v>
      </c>
      <c r="AO21" s="4">
        <f t="shared" si="13"/>
        <v>42</v>
      </c>
      <c r="AP21" s="6">
        <f t="shared" si="14"/>
        <v>2</v>
      </c>
      <c r="AQ21" s="4">
        <f t="shared" si="15"/>
        <v>28</v>
      </c>
      <c r="AR21" s="6">
        <f t="shared" si="16"/>
        <v>5</v>
      </c>
      <c r="AS21" s="267">
        <f t="shared" si="17"/>
        <v>5</v>
      </c>
      <c r="AT21" s="263" t="s">
        <v>208</v>
      </c>
      <c r="AU21" s="185" t="s">
        <v>309</v>
      </c>
    </row>
    <row r="22" spans="1:47" s="357" customFormat="1" ht="15.75" customHeight="1" x14ac:dyDescent="0.25">
      <c r="A22" s="320" t="s">
        <v>156</v>
      </c>
      <c r="B22" s="40" t="s">
        <v>33</v>
      </c>
      <c r="C22" s="223" t="s">
        <v>152</v>
      </c>
      <c r="D22" s="92"/>
      <c r="E22" s="4" t="str">
        <f t="shared" si="0"/>
        <v/>
      </c>
      <c r="F22" s="92"/>
      <c r="G22" s="4" t="str">
        <f t="shared" si="1"/>
        <v/>
      </c>
      <c r="H22" s="92"/>
      <c r="I22" s="93"/>
      <c r="J22" s="44"/>
      <c r="K22" s="4" t="str">
        <f t="shared" si="2"/>
        <v/>
      </c>
      <c r="L22" s="43"/>
      <c r="M22" s="4" t="str">
        <f t="shared" si="3"/>
        <v/>
      </c>
      <c r="N22" s="43"/>
      <c r="O22" s="46"/>
      <c r="P22" s="43"/>
      <c r="Q22" s="4" t="str">
        <f t="shared" si="4"/>
        <v/>
      </c>
      <c r="R22" s="43"/>
      <c r="S22" s="4" t="str">
        <f t="shared" si="5"/>
        <v/>
      </c>
      <c r="T22" s="43"/>
      <c r="U22" s="45"/>
      <c r="V22" s="44"/>
      <c r="W22" s="4" t="str">
        <f t="shared" si="6"/>
        <v/>
      </c>
      <c r="X22" s="43"/>
      <c r="Y22" s="4" t="str">
        <f t="shared" si="7"/>
        <v/>
      </c>
      <c r="Z22" s="43"/>
      <c r="AA22" s="46"/>
      <c r="AB22" s="43">
        <v>2</v>
      </c>
      <c r="AC22" s="4">
        <f t="shared" si="8"/>
        <v>28</v>
      </c>
      <c r="AD22" s="43">
        <v>2</v>
      </c>
      <c r="AE22" s="4">
        <f t="shared" si="9"/>
        <v>28</v>
      </c>
      <c r="AF22" s="43">
        <v>4</v>
      </c>
      <c r="AG22" s="45" t="s">
        <v>126</v>
      </c>
      <c r="AH22" s="44"/>
      <c r="AI22" s="4" t="str">
        <f t="shared" si="10"/>
        <v/>
      </c>
      <c r="AJ22" s="43"/>
      <c r="AK22" s="4" t="str">
        <f t="shared" si="11"/>
        <v/>
      </c>
      <c r="AL22" s="43"/>
      <c r="AM22" s="46"/>
      <c r="AN22" s="5">
        <f t="shared" si="12"/>
        <v>2</v>
      </c>
      <c r="AO22" s="4">
        <f t="shared" si="13"/>
        <v>28</v>
      </c>
      <c r="AP22" s="6">
        <f t="shared" si="14"/>
        <v>2</v>
      </c>
      <c r="AQ22" s="4">
        <f t="shared" si="15"/>
        <v>28</v>
      </c>
      <c r="AR22" s="6">
        <f t="shared" si="16"/>
        <v>4</v>
      </c>
      <c r="AS22" s="267">
        <f t="shared" si="17"/>
        <v>4</v>
      </c>
      <c r="AT22" s="263" t="s">
        <v>208</v>
      </c>
      <c r="AU22" s="185" t="s">
        <v>234</v>
      </c>
    </row>
    <row r="23" spans="1:47" s="357" customFormat="1" ht="15.75" customHeight="1" x14ac:dyDescent="0.25">
      <c r="A23" s="266" t="s">
        <v>158</v>
      </c>
      <c r="B23" s="40" t="s">
        <v>33</v>
      </c>
      <c r="C23" s="223" t="s">
        <v>145</v>
      </c>
      <c r="D23" s="92"/>
      <c r="E23" s="4" t="str">
        <f t="shared" si="0"/>
        <v/>
      </c>
      <c r="F23" s="92"/>
      <c r="G23" s="4" t="str">
        <f t="shared" si="1"/>
        <v/>
      </c>
      <c r="H23" s="92"/>
      <c r="I23" s="93"/>
      <c r="J23" s="44"/>
      <c r="K23" s="4" t="str">
        <f t="shared" si="2"/>
        <v/>
      </c>
      <c r="L23" s="43"/>
      <c r="M23" s="4" t="str">
        <f t="shared" si="3"/>
        <v/>
      </c>
      <c r="N23" s="43"/>
      <c r="O23" s="46"/>
      <c r="P23" s="43"/>
      <c r="Q23" s="4" t="str">
        <f t="shared" si="4"/>
        <v/>
      </c>
      <c r="R23" s="43"/>
      <c r="S23" s="4" t="str">
        <f t="shared" si="5"/>
        <v/>
      </c>
      <c r="T23" s="43"/>
      <c r="U23" s="45"/>
      <c r="V23" s="44"/>
      <c r="W23" s="4" t="str">
        <f t="shared" si="6"/>
        <v/>
      </c>
      <c r="X23" s="43"/>
      <c r="Y23" s="4" t="str">
        <f t="shared" si="7"/>
        <v/>
      </c>
      <c r="Z23" s="43"/>
      <c r="AA23" s="46"/>
      <c r="AB23" s="43"/>
      <c r="AC23" s="4" t="str">
        <f t="shared" si="8"/>
        <v/>
      </c>
      <c r="AD23" s="43"/>
      <c r="AE23" s="4" t="str">
        <f t="shared" si="9"/>
        <v/>
      </c>
      <c r="AF23" s="43"/>
      <c r="AG23" s="45"/>
      <c r="AH23" s="44">
        <v>1</v>
      </c>
      <c r="AI23" s="4">
        <f t="shared" si="10"/>
        <v>14</v>
      </c>
      <c r="AJ23" s="43">
        <v>2</v>
      </c>
      <c r="AK23" s="4">
        <f t="shared" si="11"/>
        <v>28</v>
      </c>
      <c r="AL23" s="43">
        <v>3</v>
      </c>
      <c r="AM23" s="46" t="s">
        <v>126</v>
      </c>
      <c r="AN23" s="5">
        <f t="shared" si="12"/>
        <v>1</v>
      </c>
      <c r="AO23" s="4">
        <f t="shared" si="13"/>
        <v>14</v>
      </c>
      <c r="AP23" s="6">
        <f t="shared" si="14"/>
        <v>2</v>
      </c>
      <c r="AQ23" s="4">
        <f t="shared" si="15"/>
        <v>28</v>
      </c>
      <c r="AR23" s="6">
        <f t="shared" si="16"/>
        <v>3</v>
      </c>
      <c r="AS23" s="267">
        <f t="shared" si="17"/>
        <v>3</v>
      </c>
      <c r="AT23" s="263" t="s">
        <v>208</v>
      </c>
      <c r="AU23" s="185" t="s">
        <v>240</v>
      </c>
    </row>
    <row r="24" spans="1:47" s="357" customFormat="1" x14ac:dyDescent="0.25">
      <c r="A24" s="266" t="s">
        <v>159</v>
      </c>
      <c r="B24" s="40" t="s">
        <v>33</v>
      </c>
      <c r="C24" s="223" t="s">
        <v>146</v>
      </c>
      <c r="D24" s="92"/>
      <c r="E24" s="4" t="str">
        <f t="shared" si="0"/>
        <v/>
      </c>
      <c r="F24" s="92"/>
      <c r="G24" s="4" t="str">
        <f t="shared" si="1"/>
        <v/>
      </c>
      <c r="H24" s="92"/>
      <c r="I24" s="93"/>
      <c r="J24" s="44"/>
      <c r="K24" s="4" t="str">
        <f t="shared" si="2"/>
        <v/>
      </c>
      <c r="L24" s="43"/>
      <c r="M24" s="4" t="str">
        <f t="shared" si="3"/>
        <v/>
      </c>
      <c r="N24" s="43"/>
      <c r="O24" s="46"/>
      <c r="P24" s="43"/>
      <c r="Q24" s="4" t="str">
        <f t="shared" si="4"/>
        <v/>
      </c>
      <c r="R24" s="43"/>
      <c r="S24" s="4" t="str">
        <f t="shared" si="5"/>
        <v/>
      </c>
      <c r="T24" s="43"/>
      <c r="U24" s="45"/>
      <c r="V24" s="44"/>
      <c r="W24" s="4" t="str">
        <f t="shared" si="6"/>
        <v/>
      </c>
      <c r="X24" s="43"/>
      <c r="Y24" s="4" t="str">
        <f t="shared" si="7"/>
        <v/>
      </c>
      <c r="Z24" s="43"/>
      <c r="AA24" s="46"/>
      <c r="AB24" s="43"/>
      <c r="AC24" s="4" t="str">
        <f t="shared" si="8"/>
        <v/>
      </c>
      <c r="AD24" s="43"/>
      <c r="AE24" s="4" t="str">
        <f t="shared" si="9"/>
        <v/>
      </c>
      <c r="AF24" s="43"/>
      <c r="AG24" s="45"/>
      <c r="AH24" s="44">
        <v>1</v>
      </c>
      <c r="AI24" s="4">
        <f t="shared" si="10"/>
        <v>14</v>
      </c>
      <c r="AJ24" s="43">
        <v>2</v>
      </c>
      <c r="AK24" s="4">
        <f t="shared" si="11"/>
        <v>28</v>
      </c>
      <c r="AL24" s="43">
        <v>3</v>
      </c>
      <c r="AM24" s="327" t="s">
        <v>119</v>
      </c>
      <c r="AN24" s="5">
        <f t="shared" si="12"/>
        <v>1</v>
      </c>
      <c r="AO24" s="4">
        <f t="shared" si="13"/>
        <v>14</v>
      </c>
      <c r="AP24" s="6">
        <f t="shared" si="14"/>
        <v>2</v>
      </c>
      <c r="AQ24" s="4">
        <f t="shared" si="15"/>
        <v>28</v>
      </c>
      <c r="AR24" s="6">
        <f t="shared" si="16"/>
        <v>3</v>
      </c>
      <c r="AS24" s="267">
        <f t="shared" si="17"/>
        <v>3</v>
      </c>
      <c r="AT24" s="263" t="s">
        <v>208</v>
      </c>
      <c r="AU24" s="316" t="s">
        <v>235</v>
      </c>
    </row>
    <row r="25" spans="1:47" s="357" customFormat="1" x14ac:dyDescent="0.25">
      <c r="A25" s="266" t="s">
        <v>160</v>
      </c>
      <c r="B25" s="40" t="s">
        <v>33</v>
      </c>
      <c r="C25" s="223" t="s">
        <v>147</v>
      </c>
      <c r="D25" s="92"/>
      <c r="E25" s="4" t="str">
        <f t="shared" si="0"/>
        <v/>
      </c>
      <c r="F25" s="92"/>
      <c r="G25" s="4" t="str">
        <f t="shared" si="1"/>
        <v/>
      </c>
      <c r="H25" s="92"/>
      <c r="I25" s="93"/>
      <c r="J25" s="44"/>
      <c r="K25" s="4" t="str">
        <f t="shared" si="2"/>
        <v/>
      </c>
      <c r="L25" s="43"/>
      <c r="M25" s="4" t="str">
        <f t="shared" si="3"/>
        <v/>
      </c>
      <c r="N25" s="43"/>
      <c r="O25" s="46"/>
      <c r="P25" s="43"/>
      <c r="Q25" s="4" t="str">
        <f t="shared" si="4"/>
        <v/>
      </c>
      <c r="R25" s="43"/>
      <c r="S25" s="4" t="str">
        <f t="shared" si="5"/>
        <v/>
      </c>
      <c r="T25" s="43"/>
      <c r="U25" s="45"/>
      <c r="V25" s="44"/>
      <c r="W25" s="4" t="str">
        <f t="shared" si="6"/>
        <v/>
      </c>
      <c r="X25" s="43"/>
      <c r="Y25" s="4" t="str">
        <f t="shared" si="7"/>
        <v/>
      </c>
      <c r="Z25" s="43"/>
      <c r="AA25" s="46"/>
      <c r="AB25" s="43"/>
      <c r="AC25" s="4" t="str">
        <f t="shared" si="8"/>
        <v/>
      </c>
      <c r="AD25" s="43"/>
      <c r="AE25" s="4" t="str">
        <f t="shared" si="9"/>
        <v/>
      </c>
      <c r="AF25" s="43"/>
      <c r="AG25" s="45"/>
      <c r="AH25" s="44">
        <v>1</v>
      </c>
      <c r="AI25" s="4">
        <f t="shared" si="10"/>
        <v>14</v>
      </c>
      <c r="AJ25" s="43">
        <v>3</v>
      </c>
      <c r="AK25" s="4">
        <f t="shared" si="11"/>
        <v>42</v>
      </c>
      <c r="AL25" s="43">
        <v>4</v>
      </c>
      <c r="AM25" s="46" t="s">
        <v>119</v>
      </c>
      <c r="AN25" s="5">
        <f t="shared" si="12"/>
        <v>1</v>
      </c>
      <c r="AO25" s="4">
        <f t="shared" si="13"/>
        <v>14</v>
      </c>
      <c r="AP25" s="6">
        <f t="shared" si="14"/>
        <v>3</v>
      </c>
      <c r="AQ25" s="4">
        <f t="shared" si="15"/>
        <v>42</v>
      </c>
      <c r="AR25" s="6">
        <f t="shared" si="16"/>
        <v>4</v>
      </c>
      <c r="AS25" s="267">
        <f t="shared" si="17"/>
        <v>4</v>
      </c>
      <c r="AT25" s="263" t="s">
        <v>208</v>
      </c>
      <c r="AU25" s="185" t="s">
        <v>241</v>
      </c>
    </row>
    <row r="26" spans="1:47" s="357" customFormat="1" ht="15.75" customHeight="1" x14ac:dyDescent="0.25">
      <c r="A26" s="320" t="s">
        <v>212</v>
      </c>
      <c r="B26" s="40" t="s">
        <v>33</v>
      </c>
      <c r="C26" s="223" t="s">
        <v>148</v>
      </c>
      <c r="D26" s="92"/>
      <c r="E26" s="4" t="str">
        <f t="shared" si="0"/>
        <v/>
      </c>
      <c r="F26" s="92"/>
      <c r="G26" s="4" t="str">
        <f t="shared" si="1"/>
        <v/>
      </c>
      <c r="H26" s="92"/>
      <c r="I26" s="93"/>
      <c r="J26" s="44"/>
      <c r="K26" s="4" t="str">
        <f t="shared" si="2"/>
        <v/>
      </c>
      <c r="L26" s="43"/>
      <c r="M26" s="4" t="str">
        <f t="shared" si="3"/>
        <v/>
      </c>
      <c r="N26" s="43"/>
      <c r="O26" s="46"/>
      <c r="P26" s="43"/>
      <c r="Q26" s="4" t="str">
        <f t="shared" si="4"/>
        <v/>
      </c>
      <c r="R26" s="43"/>
      <c r="S26" s="4" t="str">
        <f t="shared" si="5"/>
        <v/>
      </c>
      <c r="T26" s="43"/>
      <c r="U26" s="45"/>
      <c r="V26" s="44"/>
      <c r="W26" s="4" t="str">
        <f t="shared" si="6"/>
        <v/>
      </c>
      <c r="X26" s="43"/>
      <c r="Y26" s="4" t="str">
        <f t="shared" si="7"/>
        <v/>
      </c>
      <c r="Z26" s="43"/>
      <c r="AA26" s="46"/>
      <c r="AB26" s="43"/>
      <c r="AC26" s="4" t="str">
        <f t="shared" si="8"/>
        <v/>
      </c>
      <c r="AD26" s="43"/>
      <c r="AE26" s="4" t="str">
        <f t="shared" si="9"/>
        <v/>
      </c>
      <c r="AF26" s="43"/>
      <c r="AG26" s="45"/>
      <c r="AH26" s="44">
        <v>1</v>
      </c>
      <c r="AI26" s="4">
        <f t="shared" si="10"/>
        <v>14</v>
      </c>
      <c r="AJ26" s="43">
        <v>1</v>
      </c>
      <c r="AK26" s="4">
        <f t="shared" si="11"/>
        <v>14</v>
      </c>
      <c r="AL26" s="43">
        <v>2</v>
      </c>
      <c r="AM26" s="46" t="s">
        <v>134</v>
      </c>
      <c r="AN26" s="5">
        <f t="shared" si="12"/>
        <v>1</v>
      </c>
      <c r="AO26" s="4">
        <f t="shared" si="13"/>
        <v>14</v>
      </c>
      <c r="AP26" s="6">
        <f t="shared" si="14"/>
        <v>1</v>
      </c>
      <c r="AQ26" s="4">
        <f t="shared" si="15"/>
        <v>14</v>
      </c>
      <c r="AR26" s="6">
        <f t="shared" si="16"/>
        <v>2</v>
      </c>
      <c r="AS26" s="267">
        <f t="shared" si="17"/>
        <v>2</v>
      </c>
      <c r="AT26" s="263" t="s">
        <v>208</v>
      </c>
      <c r="AU26" s="185" t="s">
        <v>234</v>
      </c>
    </row>
    <row r="27" spans="1:47" s="357" customFormat="1" ht="15.75" customHeight="1" x14ac:dyDescent="0.25">
      <c r="A27" s="266" t="s">
        <v>306</v>
      </c>
      <c r="B27" s="40" t="s">
        <v>33</v>
      </c>
      <c r="C27" s="354" t="s">
        <v>301</v>
      </c>
      <c r="D27" s="92"/>
      <c r="E27" s="4" t="str">
        <f t="shared" si="0"/>
        <v/>
      </c>
      <c r="F27" s="92"/>
      <c r="G27" s="4" t="str">
        <f t="shared" si="1"/>
        <v/>
      </c>
      <c r="H27" s="92"/>
      <c r="I27" s="93"/>
      <c r="J27" s="44"/>
      <c r="K27" s="4" t="str">
        <f t="shared" si="2"/>
        <v/>
      </c>
      <c r="L27" s="43"/>
      <c r="M27" s="4" t="str">
        <f t="shared" si="3"/>
        <v/>
      </c>
      <c r="N27" s="43"/>
      <c r="O27" s="46"/>
      <c r="P27" s="43"/>
      <c r="Q27" s="4" t="str">
        <f t="shared" si="4"/>
        <v/>
      </c>
      <c r="R27" s="43"/>
      <c r="S27" s="4" t="str">
        <f t="shared" si="5"/>
        <v/>
      </c>
      <c r="T27" s="43"/>
      <c r="U27" s="45"/>
      <c r="V27" s="44"/>
      <c r="W27" s="4" t="str">
        <f t="shared" si="6"/>
        <v/>
      </c>
      <c r="X27" s="43"/>
      <c r="Y27" s="4" t="str">
        <f t="shared" si="7"/>
        <v/>
      </c>
      <c r="Z27" s="43"/>
      <c r="AA27" s="46"/>
      <c r="AB27" s="43"/>
      <c r="AC27" s="4" t="str">
        <f t="shared" si="8"/>
        <v/>
      </c>
      <c r="AD27" s="43">
        <v>3</v>
      </c>
      <c r="AE27" s="4">
        <f t="shared" si="9"/>
        <v>42</v>
      </c>
      <c r="AF27" s="43">
        <v>4</v>
      </c>
      <c r="AG27" s="46" t="s">
        <v>119</v>
      </c>
      <c r="AH27" s="44"/>
      <c r="AI27" s="4" t="str">
        <f t="shared" si="10"/>
        <v/>
      </c>
      <c r="AJ27" s="43"/>
      <c r="AK27" s="4" t="str">
        <f t="shared" si="11"/>
        <v/>
      </c>
      <c r="AL27" s="43"/>
      <c r="AM27" s="46"/>
      <c r="AN27" s="5" t="str">
        <f t="shared" si="12"/>
        <v/>
      </c>
      <c r="AO27" s="4" t="str">
        <f t="shared" si="13"/>
        <v/>
      </c>
      <c r="AP27" s="6">
        <f t="shared" si="14"/>
        <v>3</v>
      </c>
      <c r="AQ27" s="4">
        <f t="shared" si="15"/>
        <v>42</v>
      </c>
      <c r="AR27" s="6">
        <f t="shared" si="16"/>
        <v>4</v>
      </c>
      <c r="AS27" s="267">
        <f t="shared" si="17"/>
        <v>3</v>
      </c>
      <c r="AT27" s="263" t="s">
        <v>208</v>
      </c>
      <c r="AU27" s="316" t="s">
        <v>235</v>
      </c>
    </row>
    <row r="28" spans="1:47" s="357" customFormat="1" ht="15.75" customHeight="1" x14ac:dyDescent="0.25">
      <c r="A28" s="266" t="s">
        <v>300</v>
      </c>
      <c r="B28" s="40" t="s">
        <v>33</v>
      </c>
      <c r="C28" s="354" t="s">
        <v>120</v>
      </c>
      <c r="D28" s="92"/>
      <c r="E28" s="4" t="str">
        <f t="shared" si="0"/>
        <v/>
      </c>
      <c r="F28" s="92"/>
      <c r="G28" s="4" t="str">
        <f t="shared" si="1"/>
        <v/>
      </c>
      <c r="H28" s="92"/>
      <c r="I28" s="93"/>
      <c r="J28" s="44"/>
      <c r="K28" s="4" t="str">
        <f t="shared" si="2"/>
        <v/>
      </c>
      <c r="L28" s="43"/>
      <c r="M28" s="4" t="str">
        <f t="shared" si="3"/>
        <v/>
      </c>
      <c r="N28" s="43"/>
      <c r="O28" s="46"/>
      <c r="P28" s="43"/>
      <c r="Q28" s="4" t="str">
        <f t="shared" si="4"/>
        <v/>
      </c>
      <c r="R28" s="43"/>
      <c r="S28" s="4" t="str">
        <f t="shared" si="5"/>
        <v/>
      </c>
      <c r="T28" s="43"/>
      <c r="U28" s="45"/>
      <c r="V28" s="44"/>
      <c r="W28" s="4" t="str">
        <f t="shared" si="6"/>
        <v/>
      </c>
      <c r="X28" s="43"/>
      <c r="Y28" s="4" t="str">
        <f t="shared" si="7"/>
        <v/>
      </c>
      <c r="Z28" s="43"/>
      <c r="AA28" s="46"/>
      <c r="AB28" s="43"/>
      <c r="AC28" s="4" t="str">
        <f t="shared" ref="AC28:AC30" si="18">IF(AB28*14=0,"",AB28*14)</f>
        <v/>
      </c>
      <c r="AD28" s="43"/>
      <c r="AE28" s="4" t="str">
        <f t="shared" ref="AE28:AE30" si="19">IF(AD28*14=0,"",AD28*14)</f>
        <v/>
      </c>
      <c r="AF28" s="43"/>
      <c r="AG28" s="45"/>
      <c r="AH28" s="44"/>
      <c r="AI28" s="4" t="str">
        <f t="shared" si="10"/>
        <v/>
      </c>
      <c r="AJ28" s="43">
        <v>8</v>
      </c>
      <c r="AK28" s="4">
        <f t="shared" si="11"/>
        <v>112</v>
      </c>
      <c r="AL28" s="43">
        <v>8</v>
      </c>
      <c r="AM28" s="46" t="s">
        <v>119</v>
      </c>
      <c r="AN28" s="5" t="str">
        <f t="shared" si="12"/>
        <v/>
      </c>
      <c r="AO28" s="4" t="str">
        <f t="shared" si="13"/>
        <v/>
      </c>
      <c r="AP28" s="6">
        <f t="shared" si="14"/>
        <v>8</v>
      </c>
      <c r="AQ28" s="4">
        <f t="shared" si="15"/>
        <v>112</v>
      </c>
      <c r="AR28" s="6">
        <f t="shared" si="16"/>
        <v>8</v>
      </c>
      <c r="AS28" s="267">
        <f t="shared" si="17"/>
        <v>8</v>
      </c>
      <c r="AT28" s="263" t="s">
        <v>208</v>
      </c>
      <c r="AU28" s="316" t="s">
        <v>235</v>
      </c>
    </row>
    <row r="29" spans="1:47" s="454" customFormat="1" ht="15.75" customHeight="1" x14ac:dyDescent="0.25">
      <c r="A29" s="465" t="s">
        <v>162</v>
      </c>
      <c r="B29" s="40" t="s">
        <v>15</v>
      </c>
      <c r="C29" s="466" t="s">
        <v>20</v>
      </c>
      <c r="D29" s="358"/>
      <c r="E29" s="4" t="str">
        <f t="shared" ref="E29:E30" si="20">IF(D29*14=0,"",D29*14)</f>
        <v/>
      </c>
      <c r="F29" s="92"/>
      <c r="G29" s="4" t="str">
        <f t="shared" ref="G29:G30" si="21">IF(F29*14=0,"",F29*14)</f>
        <v/>
      </c>
      <c r="H29" s="358"/>
      <c r="I29" s="325"/>
      <c r="J29" s="359"/>
      <c r="K29" s="4" t="str">
        <f t="shared" si="2"/>
        <v/>
      </c>
      <c r="L29" s="358"/>
      <c r="M29" s="4">
        <v>120</v>
      </c>
      <c r="N29" s="358">
        <v>4</v>
      </c>
      <c r="O29" s="327" t="s">
        <v>134</v>
      </c>
      <c r="P29" s="358"/>
      <c r="Q29" s="4" t="str">
        <f t="shared" ref="Q29:Q32" si="22">IF(P29*14=0,"",P29*14)</f>
        <v/>
      </c>
      <c r="R29" s="43"/>
      <c r="S29" s="4" t="str">
        <f t="shared" ref="S29:S32" si="23">IF(R29*14=0,"",R29*14)</f>
        <v/>
      </c>
      <c r="T29" s="358"/>
      <c r="U29" s="325"/>
      <c r="V29" s="359"/>
      <c r="W29" s="4" t="str">
        <f t="shared" si="6"/>
        <v/>
      </c>
      <c r="X29" s="43"/>
      <c r="Y29" s="4" t="str">
        <f t="shared" ref="Y29" si="24">IF(X29*14=0,"",X29*14)</f>
        <v/>
      </c>
      <c r="Z29" s="358"/>
      <c r="AA29" s="327"/>
      <c r="AB29" s="358"/>
      <c r="AC29" s="4" t="str">
        <f t="shared" si="18"/>
        <v/>
      </c>
      <c r="AD29" s="43"/>
      <c r="AE29" s="4" t="str">
        <f t="shared" si="19"/>
        <v/>
      </c>
      <c r="AF29" s="358"/>
      <c r="AG29" s="325"/>
      <c r="AH29" s="359"/>
      <c r="AI29" s="4" t="str">
        <f t="shared" ref="AI29:AI30" si="25">IF(AH29*14=0,"",AH29*14)</f>
        <v/>
      </c>
      <c r="AJ29" s="43"/>
      <c r="AK29" s="4" t="str">
        <f t="shared" ref="AK29:AK30" si="26">IF(AJ29*14=0,"",AJ29*14)</f>
        <v/>
      </c>
      <c r="AL29" s="358"/>
      <c r="AM29" s="327"/>
      <c r="AN29" s="5" t="str">
        <f t="shared" ref="AN29:AN31" si="27">IF(D29+J29+P29+V29+AB29+AH29=0,"",D29+J29+P29+V29+AB29+AH29)</f>
        <v/>
      </c>
      <c r="AO29" s="4" t="str">
        <f t="shared" ref="AO29:AO31" si="28">IF((D29+J29+P29+V29+AB29+AH29)*14=0,"",(D29+J29+P29+V29+AB29+AH29)*14)</f>
        <v/>
      </c>
      <c r="AP29" s="6" t="str">
        <f t="shared" ref="AP29:AP31" si="29">IF(F29+L29+R29+X29+AD29+AJ29=0,"",F29+L29+R29+X29+AD29+AJ29)</f>
        <v/>
      </c>
      <c r="AQ29" s="4" t="str">
        <f t="shared" ref="AQ29:AQ30" si="30">IF((L29+F29+R29+X29+AD29+AJ29)*14=0,"",(L29+F29+R29+X29+AD29+AJ29)*14)</f>
        <v/>
      </c>
      <c r="AR29" s="6">
        <f t="shared" ref="AR29:AR30" si="31">IF(N29+H29+T29+Z29+AF29+AL29=0,"",N29+H29+T29+Z29+AF29+AL29)</f>
        <v>4</v>
      </c>
      <c r="AS29" s="267" t="str">
        <f t="shared" ref="AS29:AS30" si="32">IF(D29+F29+L29+J29+P29+R29+V29+X29+AB29+AD29+AH29+AJ29=0,"",D29+F29+L29+J29+P29+R29+V29+X29+AB29+AD29+AH29+AJ29)</f>
        <v/>
      </c>
      <c r="AT29" s="360" t="s">
        <v>208</v>
      </c>
      <c r="AU29" s="464" t="s">
        <v>234</v>
      </c>
    </row>
    <row r="30" spans="1:47" s="454" customFormat="1" ht="15.75" customHeight="1" x14ac:dyDescent="0.25">
      <c r="A30" s="465" t="s">
        <v>163</v>
      </c>
      <c r="B30" s="40" t="s">
        <v>15</v>
      </c>
      <c r="C30" s="466" t="s">
        <v>333</v>
      </c>
      <c r="D30" s="358"/>
      <c r="E30" s="4" t="str">
        <f t="shared" si="20"/>
        <v/>
      </c>
      <c r="F30" s="92"/>
      <c r="G30" s="4" t="str">
        <f t="shared" si="21"/>
        <v/>
      </c>
      <c r="H30" s="358"/>
      <c r="I30" s="325"/>
      <c r="J30" s="359"/>
      <c r="K30" s="4" t="str">
        <f t="shared" si="2"/>
        <v/>
      </c>
      <c r="L30" s="358"/>
      <c r="M30" s="4" t="str">
        <f t="shared" si="3"/>
        <v/>
      </c>
      <c r="N30" s="358"/>
      <c r="O30" s="327"/>
      <c r="P30" s="358"/>
      <c r="Q30" s="4" t="str">
        <f t="shared" si="22"/>
        <v/>
      </c>
      <c r="R30" s="43"/>
      <c r="S30" s="4" t="str">
        <f t="shared" si="23"/>
        <v/>
      </c>
      <c r="T30" s="358"/>
      <c r="U30" s="325"/>
      <c r="V30" s="359"/>
      <c r="W30" s="4" t="str">
        <f t="shared" si="6"/>
        <v/>
      </c>
      <c r="X30" s="358"/>
      <c r="Y30" s="4">
        <v>120</v>
      </c>
      <c r="Z30" s="358">
        <v>4</v>
      </c>
      <c r="AA30" s="327" t="s">
        <v>134</v>
      </c>
      <c r="AB30" s="358"/>
      <c r="AC30" s="4" t="str">
        <f t="shared" si="18"/>
        <v/>
      </c>
      <c r="AD30" s="43"/>
      <c r="AE30" s="4" t="str">
        <f t="shared" si="19"/>
        <v/>
      </c>
      <c r="AF30" s="358"/>
      <c r="AG30" s="325"/>
      <c r="AH30" s="359"/>
      <c r="AI30" s="4" t="str">
        <f t="shared" si="25"/>
        <v/>
      </c>
      <c r="AJ30" s="43"/>
      <c r="AK30" s="4" t="str">
        <f t="shared" si="26"/>
        <v/>
      </c>
      <c r="AL30" s="358"/>
      <c r="AM30" s="327"/>
      <c r="AN30" s="5" t="str">
        <f t="shared" si="27"/>
        <v/>
      </c>
      <c r="AO30" s="4" t="str">
        <f t="shared" si="28"/>
        <v/>
      </c>
      <c r="AP30" s="6" t="str">
        <f t="shared" si="29"/>
        <v/>
      </c>
      <c r="AQ30" s="4" t="str">
        <f t="shared" si="30"/>
        <v/>
      </c>
      <c r="AR30" s="6">
        <f t="shared" si="31"/>
        <v>4</v>
      </c>
      <c r="AS30" s="267" t="str">
        <f t="shared" si="32"/>
        <v/>
      </c>
      <c r="AT30" s="360" t="s">
        <v>208</v>
      </c>
      <c r="AU30" s="464" t="s">
        <v>234</v>
      </c>
    </row>
    <row r="31" spans="1:47" s="357" customFormat="1" ht="15.75" customHeight="1" x14ac:dyDescent="0.25">
      <c r="A31" s="268"/>
      <c r="B31" s="40"/>
      <c r="C31" s="41"/>
      <c r="D31" s="92"/>
      <c r="E31" s="4" t="str">
        <f t="shared" si="0"/>
        <v/>
      </c>
      <c r="F31" s="92"/>
      <c r="G31" s="4" t="str">
        <f t="shared" si="1"/>
        <v/>
      </c>
      <c r="H31" s="92"/>
      <c r="I31" s="93"/>
      <c r="J31" s="44"/>
      <c r="K31" s="4" t="str">
        <f t="shared" si="2"/>
        <v/>
      </c>
      <c r="L31" s="43"/>
      <c r="M31" s="4" t="str">
        <f t="shared" si="3"/>
        <v/>
      </c>
      <c r="N31" s="43"/>
      <c r="O31" s="46"/>
      <c r="P31" s="43"/>
      <c r="Q31" s="4" t="str">
        <f t="shared" si="22"/>
        <v/>
      </c>
      <c r="R31" s="43"/>
      <c r="S31" s="4" t="str">
        <f t="shared" si="23"/>
        <v/>
      </c>
      <c r="T31" s="43"/>
      <c r="U31" s="45"/>
      <c r="V31" s="44"/>
      <c r="W31" s="4" t="str">
        <f t="shared" si="6"/>
        <v/>
      </c>
      <c r="X31" s="43"/>
      <c r="Y31" s="4" t="str">
        <f t="shared" si="7"/>
        <v/>
      </c>
      <c r="Z31" s="43"/>
      <c r="AA31" s="46"/>
      <c r="AB31" s="43"/>
      <c r="AC31" s="4" t="str">
        <f t="shared" si="8"/>
        <v/>
      </c>
      <c r="AD31" s="43"/>
      <c r="AE31" s="4" t="str">
        <f t="shared" si="9"/>
        <v/>
      </c>
      <c r="AF31" s="43"/>
      <c r="AG31" s="45"/>
      <c r="AH31" s="44"/>
      <c r="AI31" s="4" t="str">
        <f t="shared" si="10"/>
        <v/>
      </c>
      <c r="AJ31" s="43"/>
      <c r="AK31" s="4" t="str">
        <f t="shared" si="11"/>
        <v/>
      </c>
      <c r="AL31" s="43"/>
      <c r="AM31" s="46"/>
      <c r="AN31" s="5" t="str">
        <f t="shared" si="27"/>
        <v/>
      </c>
      <c r="AO31" s="4" t="str">
        <f t="shared" si="28"/>
        <v/>
      </c>
      <c r="AP31" s="6" t="str">
        <f t="shared" si="29"/>
        <v/>
      </c>
      <c r="AQ31" s="4" t="str">
        <f t="shared" si="15"/>
        <v/>
      </c>
      <c r="AR31" s="6" t="str">
        <f t="shared" si="16"/>
        <v/>
      </c>
      <c r="AS31" s="267" t="str">
        <f t="shared" si="17"/>
        <v/>
      </c>
      <c r="AT31" s="236"/>
      <c r="AU31" s="235"/>
    </row>
    <row r="32" spans="1:47" s="86" customFormat="1" ht="15.75" customHeight="1" x14ac:dyDescent="0.25">
      <c r="A32" s="268"/>
      <c r="B32" s="40"/>
      <c r="C32" s="41"/>
      <c r="D32" s="92"/>
      <c r="E32" s="4" t="str">
        <f t="shared" si="0"/>
        <v/>
      </c>
      <c r="F32" s="92"/>
      <c r="G32" s="4" t="str">
        <f t="shared" si="1"/>
        <v/>
      </c>
      <c r="H32" s="92"/>
      <c r="I32" s="93"/>
      <c r="J32" s="44"/>
      <c r="K32" s="4" t="str">
        <f t="shared" si="2"/>
        <v/>
      </c>
      <c r="L32" s="43"/>
      <c r="M32" s="4" t="str">
        <f t="shared" si="3"/>
        <v/>
      </c>
      <c r="N32" s="43"/>
      <c r="O32" s="46"/>
      <c r="P32" s="43"/>
      <c r="Q32" s="4" t="str">
        <f t="shared" si="22"/>
        <v/>
      </c>
      <c r="R32" s="43"/>
      <c r="S32" s="4" t="str">
        <f t="shared" si="23"/>
        <v/>
      </c>
      <c r="T32" s="43"/>
      <c r="U32" s="45"/>
      <c r="V32" s="44"/>
      <c r="W32" s="4" t="str">
        <f t="shared" si="6"/>
        <v/>
      </c>
      <c r="X32" s="43"/>
      <c r="Y32" s="4" t="str">
        <f t="shared" si="7"/>
        <v/>
      </c>
      <c r="Z32" s="43"/>
      <c r="AA32" s="46"/>
      <c r="AB32" s="43"/>
      <c r="AC32" s="4" t="str">
        <f t="shared" si="8"/>
        <v/>
      </c>
      <c r="AD32" s="43"/>
      <c r="AE32" s="4" t="str">
        <f t="shared" si="9"/>
        <v/>
      </c>
      <c r="AF32" s="43"/>
      <c r="AG32" s="45"/>
      <c r="AH32" s="44"/>
      <c r="AI32" s="4" t="str">
        <f t="shared" si="10"/>
        <v/>
      </c>
      <c r="AJ32" s="43"/>
      <c r="AK32" s="4" t="str">
        <f t="shared" si="11"/>
        <v/>
      </c>
      <c r="AL32" s="43"/>
      <c r="AM32" s="46"/>
      <c r="AN32" s="5" t="str">
        <f t="shared" si="12"/>
        <v/>
      </c>
      <c r="AO32" s="4" t="str">
        <f t="shared" si="13"/>
        <v/>
      </c>
      <c r="AP32" s="6" t="str">
        <f t="shared" si="14"/>
        <v/>
      </c>
      <c r="AQ32" s="4" t="str">
        <f t="shared" si="15"/>
        <v/>
      </c>
      <c r="AR32" s="6" t="str">
        <f t="shared" si="16"/>
        <v/>
      </c>
      <c r="AS32" s="267" t="str">
        <f t="shared" si="17"/>
        <v/>
      </c>
      <c r="AT32" s="236"/>
      <c r="AU32" s="235"/>
    </row>
    <row r="33" spans="1:47" s="49" customFormat="1" ht="15.75" customHeight="1" x14ac:dyDescent="0.25">
      <c r="A33" s="268"/>
      <c r="B33" s="40"/>
      <c r="C33" s="41"/>
      <c r="D33" s="92"/>
      <c r="E33" s="4" t="str">
        <f t="shared" si="0"/>
        <v/>
      </c>
      <c r="F33" s="92"/>
      <c r="G33" s="4" t="str">
        <f t="shared" si="1"/>
        <v/>
      </c>
      <c r="H33" s="92"/>
      <c r="I33" s="93"/>
      <c r="J33" s="44"/>
      <c r="K33" s="4" t="str">
        <f t="shared" si="2"/>
        <v/>
      </c>
      <c r="L33" s="43"/>
      <c r="M33" s="4" t="str">
        <f t="shared" si="3"/>
        <v/>
      </c>
      <c r="N33" s="43"/>
      <c r="O33" s="46"/>
      <c r="P33" s="43"/>
      <c r="Q33" s="4" t="str">
        <f t="shared" si="4"/>
        <v/>
      </c>
      <c r="R33" s="43"/>
      <c r="S33" s="4" t="str">
        <f t="shared" si="5"/>
        <v/>
      </c>
      <c r="T33" s="43"/>
      <c r="U33" s="45"/>
      <c r="V33" s="44"/>
      <c r="W33" s="4" t="str">
        <f t="shared" si="6"/>
        <v/>
      </c>
      <c r="X33" s="43"/>
      <c r="Y33" s="4" t="str">
        <f t="shared" si="7"/>
        <v/>
      </c>
      <c r="Z33" s="43"/>
      <c r="AA33" s="46"/>
      <c r="AB33" s="43"/>
      <c r="AC33" s="4" t="str">
        <f t="shared" si="8"/>
        <v/>
      </c>
      <c r="AD33" s="43"/>
      <c r="AE33" s="4" t="str">
        <f t="shared" si="9"/>
        <v/>
      </c>
      <c r="AF33" s="43"/>
      <c r="AG33" s="45"/>
      <c r="AH33" s="44"/>
      <c r="AI33" s="4" t="str">
        <f t="shared" si="10"/>
        <v/>
      </c>
      <c r="AJ33" s="43"/>
      <c r="AK33" s="4" t="str">
        <f t="shared" si="11"/>
        <v/>
      </c>
      <c r="AL33" s="43"/>
      <c r="AM33" s="46"/>
      <c r="AN33" s="5" t="str">
        <f t="shared" si="12"/>
        <v/>
      </c>
      <c r="AO33" s="4" t="str">
        <f t="shared" si="13"/>
        <v/>
      </c>
      <c r="AP33" s="6" t="str">
        <f t="shared" si="14"/>
        <v/>
      </c>
      <c r="AQ33" s="4" t="str">
        <f t="shared" si="15"/>
        <v/>
      </c>
      <c r="AR33" s="6" t="str">
        <f t="shared" si="16"/>
        <v/>
      </c>
      <c r="AS33" s="267" t="str">
        <f t="shared" si="17"/>
        <v/>
      </c>
      <c r="AT33" s="193"/>
      <c r="AU33" s="182"/>
    </row>
    <row r="34" spans="1:47" s="49" customFormat="1" ht="15.75" customHeight="1" x14ac:dyDescent="0.25">
      <c r="A34" s="268"/>
      <c r="B34" s="40"/>
      <c r="C34" s="41"/>
      <c r="D34" s="92"/>
      <c r="E34" s="4" t="str">
        <f t="shared" si="0"/>
        <v/>
      </c>
      <c r="F34" s="92"/>
      <c r="G34" s="4" t="str">
        <f t="shared" si="1"/>
        <v/>
      </c>
      <c r="H34" s="92"/>
      <c r="I34" s="93"/>
      <c r="J34" s="44"/>
      <c r="K34" s="4" t="str">
        <f t="shared" si="2"/>
        <v/>
      </c>
      <c r="L34" s="43"/>
      <c r="M34" s="4" t="str">
        <f t="shared" si="3"/>
        <v/>
      </c>
      <c r="N34" s="43"/>
      <c r="O34" s="46"/>
      <c r="P34" s="43"/>
      <c r="Q34" s="4" t="str">
        <f t="shared" si="4"/>
        <v/>
      </c>
      <c r="R34" s="43"/>
      <c r="S34" s="4" t="str">
        <f t="shared" si="5"/>
        <v/>
      </c>
      <c r="T34" s="43"/>
      <c r="U34" s="45"/>
      <c r="V34" s="44"/>
      <c r="W34" s="4" t="str">
        <f t="shared" si="6"/>
        <v/>
      </c>
      <c r="X34" s="43"/>
      <c r="Y34" s="4" t="str">
        <f t="shared" si="7"/>
        <v/>
      </c>
      <c r="Z34" s="43"/>
      <c r="AA34" s="46"/>
      <c r="AB34" s="43"/>
      <c r="AC34" s="4" t="str">
        <f t="shared" si="8"/>
        <v/>
      </c>
      <c r="AD34" s="43"/>
      <c r="AE34" s="4" t="str">
        <f t="shared" si="9"/>
        <v/>
      </c>
      <c r="AF34" s="43"/>
      <c r="AG34" s="45"/>
      <c r="AH34" s="44"/>
      <c r="AI34" s="4" t="str">
        <f t="shared" si="10"/>
        <v/>
      </c>
      <c r="AJ34" s="43"/>
      <c r="AK34" s="4" t="str">
        <f t="shared" si="11"/>
        <v/>
      </c>
      <c r="AL34" s="43"/>
      <c r="AM34" s="46"/>
      <c r="AN34" s="5" t="str">
        <f t="shared" si="12"/>
        <v/>
      </c>
      <c r="AO34" s="4" t="str">
        <f t="shared" si="13"/>
        <v/>
      </c>
      <c r="AP34" s="6" t="str">
        <f t="shared" si="14"/>
        <v/>
      </c>
      <c r="AQ34" s="4" t="str">
        <f t="shared" si="15"/>
        <v/>
      </c>
      <c r="AR34" s="6" t="str">
        <f t="shared" si="16"/>
        <v/>
      </c>
      <c r="AS34" s="267" t="str">
        <f t="shared" si="17"/>
        <v/>
      </c>
      <c r="AT34" s="193"/>
      <c r="AU34" s="182"/>
    </row>
    <row r="35" spans="1:47" s="49" customFormat="1" ht="15.75" customHeight="1" x14ac:dyDescent="0.25">
      <c r="A35" s="268"/>
      <c r="B35" s="40"/>
      <c r="C35" s="41"/>
      <c r="D35" s="92"/>
      <c r="E35" s="4" t="str">
        <f t="shared" si="0"/>
        <v/>
      </c>
      <c r="F35" s="92"/>
      <c r="G35" s="4" t="str">
        <f t="shared" si="1"/>
        <v/>
      </c>
      <c r="H35" s="92"/>
      <c r="I35" s="93"/>
      <c r="J35" s="44"/>
      <c r="K35" s="4" t="str">
        <f t="shared" si="2"/>
        <v/>
      </c>
      <c r="L35" s="43"/>
      <c r="M35" s="4" t="str">
        <f t="shared" si="3"/>
        <v/>
      </c>
      <c r="N35" s="43"/>
      <c r="O35" s="46"/>
      <c r="P35" s="43"/>
      <c r="Q35" s="4" t="str">
        <f t="shared" si="4"/>
        <v/>
      </c>
      <c r="R35" s="43"/>
      <c r="S35" s="4" t="str">
        <f t="shared" si="5"/>
        <v/>
      </c>
      <c r="T35" s="43"/>
      <c r="U35" s="45"/>
      <c r="V35" s="44"/>
      <c r="W35" s="4" t="str">
        <f t="shared" si="6"/>
        <v/>
      </c>
      <c r="X35" s="43"/>
      <c r="Y35" s="4" t="str">
        <f t="shared" si="7"/>
        <v/>
      </c>
      <c r="Z35" s="43"/>
      <c r="AA35" s="46"/>
      <c r="AB35" s="43"/>
      <c r="AC35" s="4" t="str">
        <f t="shared" si="8"/>
        <v/>
      </c>
      <c r="AD35" s="43"/>
      <c r="AE35" s="4" t="str">
        <f t="shared" si="9"/>
        <v/>
      </c>
      <c r="AF35" s="43"/>
      <c r="AG35" s="45"/>
      <c r="AH35" s="44"/>
      <c r="AI35" s="4" t="str">
        <f t="shared" si="10"/>
        <v/>
      </c>
      <c r="AJ35" s="43"/>
      <c r="AK35" s="4" t="str">
        <f t="shared" si="11"/>
        <v/>
      </c>
      <c r="AL35" s="43"/>
      <c r="AM35" s="46"/>
      <c r="AN35" s="5" t="str">
        <f t="shared" si="12"/>
        <v/>
      </c>
      <c r="AO35" s="4" t="str">
        <f t="shared" si="13"/>
        <v/>
      </c>
      <c r="AP35" s="6" t="str">
        <f t="shared" si="14"/>
        <v/>
      </c>
      <c r="AQ35" s="4" t="str">
        <f t="shared" si="15"/>
        <v/>
      </c>
      <c r="AR35" s="6" t="str">
        <f t="shared" si="16"/>
        <v/>
      </c>
      <c r="AS35" s="267" t="str">
        <f t="shared" si="17"/>
        <v/>
      </c>
      <c r="AT35" s="193"/>
      <c r="AU35" s="182"/>
    </row>
    <row r="36" spans="1:47" s="1" customFormat="1" ht="15.75" customHeight="1" x14ac:dyDescent="0.25">
      <c r="A36" s="268"/>
      <c r="B36" s="40"/>
      <c r="C36" s="41"/>
      <c r="D36" s="92"/>
      <c r="E36" s="4" t="str">
        <f t="shared" si="0"/>
        <v/>
      </c>
      <c r="F36" s="92"/>
      <c r="G36" s="4" t="str">
        <f t="shared" si="1"/>
        <v/>
      </c>
      <c r="H36" s="92"/>
      <c r="I36" s="93"/>
      <c r="J36" s="44"/>
      <c r="K36" s="4" t="str">
        <f t="shared" si="2"/>
        <v/>
      </c>
      <c r="L36" s="43"/>
      <c r="M36" s="4" t="str">
        <f t="shared" si="3"/>
        <v/>
      </c>
      <c r="N36" s="43"/>
      <c r="O36" s="46"/>
      <c r="P36" s="43"/>
      <c r="Q36" s="4" t="str">
        <f t="shared" si="4"/>
        <v/>
      </c>
      <c r="R36" s="43"/>
      <c r="S36" s="4" t="str">
        <f t="shared" si="5"/>
        <v/>
      </c>
      <c r="T36" s="43"/>
      <c r="U36" s="45"/>
      <c r="V36" s="44"/>
      <c r="W36" s="4" t="str">
        <f t="shared" si="6"/>
        <v/>
      </c>
      <c r="X36" s="43"/>
      <c r="Y36" s="4" t="str">
        <f t="shared" si="7"/>
        <v/>
      </c>
      <c r="Z36" s="43"/>
      <c r="AA36" s="46"/>
      <c r="AB36" s="43"/>
      <c r="AC36" s="4" t="str">
        <f t="shared" si="8"/>
        <v/>
      </c>
      <c r="AD36" s="43"/>
      <c r="AE36" s="4" t="str">
        <f t="shared" si="9"/>
        <v/>
      </c>
      <c r="AF36" s="43"/>
      <c r="AG36" s="45"/>
      <c r="AH36" s="44"/>
      <c r="AI36" s="4" t="str">
        <f t="shared" si="10"/>
        <v/>
      </c>
      <c r="AJ36" s="43"/>
      <c r="AK36" s="4" t="str">
        <f t="shared" si="11"/>
        <v/>
      </c>
      <c r="AL36" s="43"/>
      <c r="AM36" s="46"/>
      <c r="AN36" s="5" t="str">
        <f t="shared" si="12"/>
        <v/>
      </c>
      <c r="AO36" s="4" t="str">
        <f t="shared" si="13"/>
        <v/>
      </c>
      <c r="AP36" s="6" t="str">
        <f t="shared" si="14"/>
        <v/>
      </c>
      <c r="AQ36" s="4" t="str">
        <f t="shared" si="15"/>
        <v/>
      </c>
      <c r="AR36" s="6" t="str">
        <f t="shared" si="16"/>
        <v/>
      </c>
      <c r="AS36" s="267" t="str">
        <f t="shared" si="17"/>
        <v/>
      </c>
      <c r="AT36" s="193"/>
      <c r="AU36" s="182"/>
    </row>
    <row r="37" spans="1:47" s="1" customFormat="1" ht="15.75" customHeight="1" x14ac:dyDescent="0.25">
      <c r="A37" s="268"/>
      <c r="B37" s="40"/>
      <c r="C37" s="41"/>
      <c r="D37" s="92"/>
      <c r="E37" s="4" t="str">
        <f t="shared" si="0"/>
        <v/>
      </c>
      <c r="F37" s="92"/>
      <c r="G37" s="4" t="str">
        <f t="shared" si="1"/>
        <v/>
      </c>
      <c r="H37" s="92"/>
      <c r="I37" s="93"/>
      <c r="J37" s="44"/>
      <c r="K37" s="4" t="str">
        <f t="shared" si="2"/>
        <v/>
      </c>
      <c r="L37" s="43"/>
      <c r="M37" s="4" t="str">
        <f t="shared" si="3"/>
        <v/>
      </c>
      <c r="N37" s="43"/>
      <c r="O37" s="46"/>
      <c r="P37" s="43"/>
      <c r="Q37" s="4" t="str">
        <f t="shared" si="4"/>
        <v/>
      </c>
      <c r="R37" s="43"/>
      <c r="S37" s="4" t="str">
        <f t="shared" si="5"/>
        <v/>
      </c>
      <c r="T37" s="43"/>
      <c r="U37" s="45"/>
      <c r="V37" s="44"/>
      <c r="W37" s="4" t="str">
        <f t="shared" si="6"/>
        <v/>
      </c>
      <c r="X37" s="43"/>
      <c r="Y37" s="4" t="str">
        <f t="shared" si="7"/>
        <v/>
      </c>
      <c r="Z37" s="43"/>
      <c r="AA37" s="46"/>
      <c r="AB37" s="43"/>
      <c r="AC37" s="4" t="str">
        <f t="shared" si="8"/>
        <v/>
      </c>
      <c r="AD37" s="43"/>
      <c r="AE37" s="4" t="str">
        <f t="shared" si="9"/>
        <v/>
      </c>
      <c r="AF37" s="43"/>
      <c r="AG37" s="45"/>
      <c r="AH37" s="44"/>
      <c r="AI37" s="4" t="str">
        <f t="shared" si="10"/>
        <v/>
      </c>
      <c r="AJ37" s="43"/>
      <c r="AK37" s="4" t="str">
        <f t="shared" si="11"/>
        <v/>
      </c>
      <c r="AL37" s="43"/>
      <c r="AM37" s="46"/>
      <c r="AN37" s="5" t="str">
        <f t="shared" si="12"/>
        <v/>
      </c>
      <c r="AO37" s="4" t="str">
        <f t="shared" si="13"/>
        <v/>
      </c>
      <c r="AP37" s="6" t="str">
        <f t="shared" si="14"/>
        <v/>
      </c>
      <c r="AQ37" s="4" t="str">
        <f t="shared" si="15"/>
        <v/>
      </c>
      <c r="AR37" s="6" t="str">
        <f t="shared" si="16"/>
        <v/>
      </c>
      <c r="AS37" s="267" t="str">
        <f t="shared" si="17"/>
        <v/>
      </c>
      <c r="AT37" s="193"/>
      <c r="AU37" s="182"/>
    </row>
    <row r="38" spans="1:47" ht="15.75" customHeight="1" x14ac:dyDescent="0.25">
      <c r="A38" s="268"/>
      <c r="B38" s="40"/>
      <c r="C38" s="41"/>
      <c r="D38" s="92"/>
      <c r="E38" s="4" t="str">
        <f t="shared" si="0"/>
        <v/>
      </c>
      <c r="F38" s="92"/>
      <c r="G38" s="4" t="str">
        <f t="shared" si="1"/>
        <v/>
      </c>
      <c r="H38" s="92"/>
      <c r="I38" s="93"/>
      <c r="J38" s="44"/>
      <c r="K38" s="4" t="str">
        <f t="shared" si="2"/>
        <v/>
      </c>
      <c r="L38" s="43"/>
      <c r="M38" s="4" t="str">
        <f t="shared" si="3"/>
        <v/>
      </c>
      <c r="N38" s="43"/>
      <c r="O38" s="46"/>
      <c r="P38" s="43"/>
      <c r="Q38" s="4" t="str">
        <f t="shared" si="4"/>
        <v/>
      </c>
      <c r="R38" s="43"/>
      <c r="S38" s="4" t="str">
        <f t="shared" si="5"/>
        <v/>
      </c>
      <c r="T38" s="43"/>
      <c r="U38" s="45"/>
      <c r="V38" s="44"/>
      <c r="W38" s="4" t="str">
        <f t="shared" si="6"/>
        <v/>
      </c>
      <c r="X38" s="43"/>
      <c r="Y38" s="4" t="str">
        <f t="shared" si="7"/>
        <v/>
      </c>
      <c r="Z38" s="43"/>
      <c r="AA38" s="46"/>
      <c r="AB38" s="43"/>
      <c r="AC38" s="4" t="str">
        <f t="shared" si="8"/>
        <v/>
      </c>
      <c r="AD38" s="43"/>
      <c r="AE38" s="4" t="str">
        <f t="shared" si="9"/>
        <v/>
      </c>
      <c r="AF38" s="43"/>
      <c r="AG38" s="45"/>
      <c r="AH38" s="44"/>
      <c r="AI38" s="4" t="str">
        <f t="shared" si="10"/>
        <v/>
      </c>
      <c r="AJ38" s="43"/>
      <c r="AK38" s="4" t="str">
        <f t="shared" si="11"/>
        <v/>
      </c>
      <c r="AL38" s="43"/>
      <c r="AM38" s="46"/>
      <c r="AN38" s="5" t="str">
        <f t="shared" si="12"/>
        <v/>
      </c>
      <c r="AO38" s="4" t="str">
        <f t="shared" si="13"/>
        <v/>
      </c>
      <c r="AP38" s="6" t="str">
        <f t="shared" si="14"/>
        <v/>
      </c>
      <c r="AQ38" s="4" t="str">
        <f t="shared" si="15"/>
        <v/>
      </c>
      <c r="AR38" s="6" t="str">
        <f t="shared" si="16"/>
        <v/>
      </c>
      <c r="AS38" s="267" t="str">
        <f t="shared" si="17"/>
        <v/>
      </c>
      <c r="AT38" s="193"/>
      <c r="AU38" s="182"/>
    </row>
    <row r="39" spans="1:47" s="109" customFormat="1" ht="15.75" customHeight="1" thickBot="1" x14ac:dyDescent="0.35">
      <c r="A39" s="269"/>
      <c r="B39" s="8"/>
      <c r="C39" s="166" t="s">
        <v>51</v>
      </c>
      <c r="D39" s="120">
        <f>SUM(D12:D38)</f>
        <v>0</v>
      </c>
      <c r="E39" s="120">
        <f>SUM(E12:E38)</f>
        <v>0</v>
      </c>
      <c r="F39" s="120">
        <f>SUM(F12:F38)</f>
        <v>0</v>
      </c>
      <c r="G39" s="120">
        <f>SUM(G12:G38)</f>
        <v>0</v>
      </c>
      <c r="H39" s="120">
        <f>SUM(H12:H38)</f>
        <v>0</v>
      </c>
      <c r="I39" s="190" t="s">
        <v>17</v>
      </c>
      <c r="J39" s="120">
        <f>SUM(J12:J38)</f>
        <v>0</v>
      </c>
      <c r="K39" s="120">
        <f>SUM(K12:K38)</f>
        <v>0</v>
      </c>
      <c r="L39" s="120">
        <f>SUM(L12:L38)</f>
        <v>0</v>
      </c>
      <c r="M39" s="120">
        <f>SUM(M12:M38)</f>
        <v>120</v>
      </c>
      <c r="N39" s="120">
        <f>SUM(N12:N38)</f>
        <v>4</v>
      </c>
      <c r="O39" s="190" t="s">
        <v>17</v>
      </c>
      <c r="P39" s="120">
        <f>SUM(P12:P38)</f>
        <v>2</v>
      </c>
      <c r="Q39" s="120">
        <f>SUM(Q12:Q38)</f>
        <v>28</v>
      </c>
      <c r="R39" s="120">
        <f>SUM(R12:R38)</f>
        <v>2</v>
      </c>
      <c r="S39" s="120">
        <f>SUM(S12:S38)</f>
        <v>28</v>
      </c>
      <c r="T39" s="120">
        <f>SUM(T12:T38)</f>
        <v>4</v>
      </c>
      <c r="U39" s="190" t="s">
        <v>17</v>
      </c>
      <c r="V39" s="120">
        <f>SUM(V12:V38)</f>
        <v>11</v>
      </c>
      <c r="W39" s="120">
        <f>SUM(W12:W38)</f>
        <v>154</v>
      </c>
      <c r="X39" s="120">
        <f>SUM(X12:X38)</f>
        <v>5</v>
      </c>
      <c r="Y39" s="120">
        <f>SUM(Y12:Y38)</f>
        <v>190</v>
      </c>
      <c r="Z39" s="120">
        <f>SUM(Z12:Z38)</f>
        <v>23</v>
      </c>
      <c r="AA39" s="190" t="s">
        <v>17</v>
      </c>
      <c r="AB39" s="120">
        <f>SUM(AB12:AB38)</f>
        <v>12</v>
      </c>
      <c r="AC39" s="120">
        <f>SUM(AC12:AC38)</f>
        <v>168</v>
      </c>
      <c r="AD39" s="120">
        <f>SUM(AD12:AD38)</f>
        <v>14</v>
      </c>
      <c r="AE39" s="120">
        <f>SUM(AE12:AE38)</f>
        <v>196</v>
      </c>
      <c r="AF39" s="120">
        <f>SUM(AF12:AF38)</f>
        <v>27</v>
      </c>
      <c r="AG39" s="190" t="s">
        <v>17</v>
      </c>
      <c r="AH39" s="120">
        <f>SUM(AH12:AH38)</f>
        <v>4</v>
      </c>
      <c r="AI39" s="120">
        <f>SUM(AI12:AI38)</f>
        <v>56</v>
      </c>
      <c r="AJ39" s="120">
        <f>SUM(AJ12:AJ38)</f>
        <v>16</v>
      </c>
      <c r="AK39" s="120">
        <f>SUM(AK12:AK38)</f>
        <v>224</v>
      </c>
      <c r="AL39" s="120">
        <f>SUM(AL12:AL38)</f>
        <v>20</v>
      </c>
      <c r="AM39" s="190" t="s">
        <v>17</v>
      </c>
      <c r="AN39" s="120">
        <f t="shared" ref="AN39:AS39" si="33">SUM(AN12:AN38)</f>
        <v>29</v>
      </c>
      <c r="AO39" s="120">
        <f t="shared" si="33"/>
        <v>406</v>
      </c>
      <c r="AP39" s="120">
        <f t="shared" si="33"/>
        <v>37</v>
      </c>
      <c r="AQ39" s="120">
        <f t="shared" si="33"/>
        <v>518</v>
      </c>
      <c r="AR39" s="120">
        <f t="shared" si="33"/>
        <v>78</v>
      </c>
      <c r="AS39" s="270">
        <f t="shared" si="33"/>
        <v>66</v>
      </c>
    </row>
    <row r="40" spans="1:47" s="109" customFormat="1" ht="15.75" customHeight="1" thickBot="1" x14ac:dyDescent="0.35">
      <c r="A40" s="164"/>
      <c r="B40" s="165"/>
      <c r="C40" s="107" t="s">
        <v>41</v>
      </c>
      <c r="D40" s="108">
        <f>D10+D39</f>
        <v>11</v>
      </c>
      <c r="E40" s="108">
        <f>E10+E39</f>
        <v>236</v>
      </c>
      <c r="F40" s="108">
        <f>F10+F39</f>
        <v>13</v>
      </c>
      <c r="G40" s="108">
        <f>G10+G39</f>
        <v>424</v>
      </c>
      <c r="H40" s="108">
        <f>H10+H39</f>
        <v>38</v>
      </c>
      <c r="I40" s="191" t="s">
        <v>17</v>
      </c>
      <c r="J40" s="108">
        <f>J10+J39</f>
        <v>10</v>
      </c>
      <c r="K40" s="108">
        <f>K10+K39</f>
        <v>140</v>
      </c>
      <c r="L40" s="108">
        <f>L10+L39</f>
        <v>15</v>
      </c>
      <c r="M40" s="108">
        <f>M10+M39</f>
        <v>340</v>
      </c>
      <c r="N40" s="108">
        <f>N10+N39</f>
        <v>30</v>
      </c>
      <c r="O40" s="191" t="s">
        <v>17</v>
      </c>
      <c r="P40" s="108">
        <f>P10+P39</f>
        <v>12</v>
      </c>
      <c r="Q40" s="108">
        <f>Q10+Q39</f>
        <v>168</v>
      </c>
      <c r="R40" s="108">
        <f>R10+R39</f>
        <v>18</v>
      </c>
      <c r="S40" s="108">
        <f>S10+S39</f>
        <v>258</v>
      </c>
      <c r="T40" s="108">
        <f>T10+T39</f>
        <v>30</v>
      </c>
      <c r="U40" s="191" t="s">
        <v>17</v>
      </c>
      <c r="V40" s="108">
        <f>V10+V39</f>
        <v>14</v>
      </c>
      <c r="W40" s="108">
        <f>W10+W39</f>
        <v>196</v>
      </c>
      <c r="X40" s="108">
        <f>X10+X39</f>
        <v>12</v>
      </c>
      <c r="Y40" s="108">
        <f>Y10+Y39</f>
        <v>294</v>
      </c>
      <c r="Z40" s="108">
        <f>Z10+Z39</f>
        <v>30</v>
      </c>
      <c r="AA40" s="191" t="s">
        <v>17</v>
      </c>
      <c r="AB40" s="108">
        <f>AB10+AB39</f>
        <v>13</v>
      </c>
      <c r="AC40" s="108">
        <f>AC10+AC39</f>
        <v>182</v>
      </c>
      <c r="AD40" s="108">
        <f>AD10+AD39</f>
        <v>17</v>
      </c>
      <c r="AE40" s="108">
        <f>AE10+AE39</f>
        <v>244</v>
      </c>
      <c r="AF40" s="108">
        <f>AF10+AF39</f>
        <v>30</v>
      </c>
      <c r="AG40" s="191" t="s">
        <v>17</v>
      </c>
      <c r="AH40" s="108">
        <f>AH10+AH39</f>
        <v>6</v>
      </c>
      <c r="AI40" s="108">
        <f>AI10+AI39</f>
        <v>84</v>
      </c>
      <c r="AJ40" s="108">
        <f>AJ10+AJ39</f>
        <v>24</v>
      </c>
      <c r="AK40" s="108">
        <f>AK10+AK39</f>
        <v>342</v>
      </c>
      <c r="AL40" s="108">
        <f>AL10+AL39</f>
        <v>30</v>
      </c>
      <c r="AM40" s="191" t="s">
        <v>17</v>
      </c>
      <c r="AN40" s="121">
        <f t="shared" ref="AN40:AS40" si="34">AN10+AN39</f>
        <v>66</v>
      </c>
      <c r="AO40" s="121">
        <f t="shared" si="34"/>
        <v>924</v>
      </c>
      <c r="AP40" s="121">
        <f t="shared" si="34"/>
        <v>87</v>
      </c>
      <c r="AQ40" s="121">
        <f t="shared" si="34"/>
        <v>1386</v>
      </c>
      <c r="AR40" s="121">
        <f t="shared" si="34"/>
        <v>180</v>
      </c>
      <c r="AS40" s="271">
        <f t="shared" si="34"/>
        <v>165</v>
      </c>
    </row>
    <row r="41" spans="1:47" ht="18.75" customHeight="1" x14ac:dyDescent="0.3">
      <c r="A41" s="122"/>
      <c r="B41" s="123"/>
      <c r="C41" s="124" t="s">
        <v>16</v>
      </c>
      <c r="D41" s="531"/>
      <c r="E41" s="532"/>
      <c r="F41" s="532"/>
      <c r="G41" s="532"/>
      <c r="H41" s="532"/>
      <c r="I41" s="532"/>
      <c r="J41" s="532"/>
      <c r="K41" s="532"/>
      <c r="L41" s="532"/>
      <c r="M41" s="532"/>
      <c r="N41" s="532"/>
      <c r="O41" s="532"/>
      <c r="P41" s="532"/>
      <c r="Q41" s="532"/>
      <c r="R41" s="532"/>
      <c r="S41" s="532"/>
      <c r="T41" s="532"/>
      <c r="U41" s="532"/>
      <c r="V41" s="532"/>
      <c r="W41" s="532"/>
      <c r="X41" s="532"/>
      <c r="Y41" s="532"/>
      <c r="Z41" s="532"/>
      <c r="AA41" s="532"/>
      <c r="AB41" s="531"/>
      <c r="AC41" s="532"/>
      <c r="AD41" s="532"/>
      <c r="AE41" s="532"/>
      <c r="AF41" s="532"/>
      <c r="AG41" s="532"/>
      <c r="AH41" s="532"/>
      <c r="AI41" s="532"/>
      <c r="AJ41" s="532"/>
      <c r="AK41" s="532"/>
      <c r="AL41" s="532"/>
      <c r="AM41" s="532"/>
      <c r="AN41" s="533"/>
      <c r="AO41" s="534"/>
      <c r="AP41" s="534"/>
      <c r="AQ41" s="534"/>
      <c r="AR41" s="534"/>
      <c r="AS41" s="535"/>
      <c r="AT41" s="262"/>
      <c r="AU41" s="183"/>
    </row>
    <row r="42" spans="1:47" s="86" customFormat="1" ht="15.75" customHeight="1" x14ac:dyDescent="0.25">
      <c r="A42" s="233" t="s">
        <v>164</v>
      </c>
      <c r="B42" s="42" t="s">
        <v>15</v>
      </c>
      <c r="C42" s="226" t="s">
        <v>102</v>
      </c>
      <c r="D42" s="92"/>
      <c r="E42" s="4" t="str">
        <f t="shared" ref="E42:E44" si="35">IF(D42*14=0,"",D42*14)</f>
        <v/>
      </c>
      <c r="F42" s="92"/>
      <c r="G42" s="4" t="str">
        <f t="shared" ref="G42:G44" si="36">IF(F42*14=0,"",F42*14)</f>
        <v/>
      </c>
      <c r="H42" s="92"/>
      <c r="I42" s="93"/>
      <c r="J42" s="44"/>
      <c r="K42" s="4" t="str">
        <f t="shared" ref="K42:K44" si="37">IF(J42*14=0,"",J42*14)</f>
        <v/>
      </c>
      <c r="L42" s="43"/>
      <c r="M42" s="4" t="str">
        <f t="shared" ref="M42:M44" si="38">IF(L42*14=0,"",L42*14)</f>
        <v/>
      </c>
      <c r="N42" s="43"/>
      <c r="O42" s="46"/>
      <c r="P42" s="43"/>
      <c r="Q42" s="4" t="str">
        <f t="shared" ref="Q42:Q44" si="39">IF(P42*14=0,"",P42*14)</f>
        <v/>
      </c>
      <c r="R42" s="43"/>
      <c r="S42" s="4" t="str">
        <f t="shared" ref="S42:S44" si="40">IF(R42*14=0,"",R42*14)</f>
        <v/>
      </c>
      <c r="T42" s="43"/>
      <c r="U42" s="45"/>
      <c r="V42" s="44"/>
      <c r="W42" s="4" t="str">
        <f t="shared" ref="W42:W44" si="41">IF(V42*14=0,"",V42*14)</f>
        <v/>
      </c>
      <c r="X42" s="43"/>
      <c r="Y42" s="4" t="str">
        <f t="shared" ref="Y42:Y44" si="42">IF(X42*14=0,"",X42*14)</f>
        <v/>
      </c>
      <c r="Z42" s="43"/>
      <c r="AA42" s="46"/>
      <c r="AB42" s="43"/>
      <c r="AC42" s="4" t="str">
        <f t="shared" ref="AC42:AC44" si="43">IF(AB42*14=0,"",AB42*14)</f>
        <v/>
      </c>
      <c r="AD42" s="43"/>
      <c r="AE42" s="4" t="str">
        <f t="shared" ref="AE42:AE44" si="44">IF(AD42*14=0,"",AD42*14)</f>
        <v/>
      </c>
      <c r="AF42" s="43"/>
      <c r="AG42" s="45"/>
      <c r="AH42" s="44"/>
      <c r="AI42" s="4" t="str">
        <f t="shared" ref="AI42:AI44" si="45">IF(AH42*14=0,"",AH42*14)</f>
        <v/>
      </c>
      <c r="AJ42" s="43"/>
      <c r="AK42" s="4" t="str">
        <f t="shared" ref="AK42:AK44" si="46">IF(AJ42*14=0,"",AJ42*14)</f>
        <v/>
      </c>
      <c r="AL42" s="43"/>
      <c r="AM42" s="46"/>
      <c r="AN42" s="5" t="str">
        <f>IF(D42+J42+P42+V42+AB42+AH42=0,"",D42+J42+P42+V42+AB42+AH42)</f>
        <v/>
      </c>
      <c r="AO42" s="4" t="str">
        <f>IF((D42+J42+P42+V42+AB42+AH42)*14=0,"",(D42+J42+P42+V42+AB42+AH42)*14)</f>
        <v/>
      </c>
      <c r="AP42" s="6" t="str">
        <f>IF(F42+L42+R42+X42+AD42+AJ42=0,"",F42+L42+R42+X42+AD42+AJ42)</f>
        <v/>
      </c>
      <c r="AQ42" s="4" t="str">
        <f>IF((L42+F42+R42+X42+AD42+AJ42)*14=0,"",(L42+F42+R42+X42+AD42+AJ42)*14)</f>
        <v/>
      </c>
      <c r="AR42" s="48" t="s">
        <v>17</v>
      </c>
      <c r="AS42" s="267" t="str">
        <f>IF(D42+F42+L42+J42+P42+R42+V42+X42+AB42+AD42+AH42+AJ42=0,"",D42+F42+L42+J42+P42+R42+V42+X42+AB42+AD42+AH42+AJ42)</f>
        <v/>
      </c>
      <c r="AT42" s="236" t="s">
        <v>208</v>
      </c>
      <c r="AU42" s="314" t="s">
        <v>235</v>
      </c>
    </row>
    <row r="43" spans="1:47" s="86" customFormat="1" ht="15.75" customHeight="1" x14ac:dyDescent="0.25">
      <c r="A43" s="234" t="s">
        <v>165</v>
      </c>
      <c r="B43" s="42" t="s">
        <v>15</v>
      </c>
      <c r="C43" s="228" t="s">
        <v>103</v>
      </c>
      <c r="D43" s="92"/>
      <c r="E43" s="4" t="str">
        <f t="shared" si="35"/>
        <v/>
      </c>
      <c r="F43" s="92"/>
      <c r="G43" s="4" t="str">
        <f t="shared" si="36"/>
        <v/>
      </c>
      <c r="H43" s="92"/>
      <c r="I43" s="93"/>
      <c r="J43" s="44"/>
      <c r="K43" s="4" t="str">
        <f t="shared" si="37"/>
        <v/>
      </c>
      <c r="L43" s="43"/>
      <c r="M43" s="4" t="str">
        <f t="shared" si="38"/>
        <v/>
      </c>
      <c r="N43" s="43"/>
      <c r="O43" s="46"/>
      <c r="P43" s="43"/>
      <c r="Q43" s="4" t="str">
        <f t="shared" si="39"/>
        <v/>
      </c>
      <c r="R43" s="43"/>
      <c r="S43" s="4" t="str">
        <f t="shared" si="40"/>
        <v/>
      </c>
      <c r="T43" s="43"/>
      <c r="U43" s="45"/>
      <c r="V43" s="44"/>
      <c r="W43" s="4" t="str">
        <f t="shared" si="41"/>
        <v/>
      </c>
      <c r="X43" s="43"/>
      <c r="Y43" s="4" t="str">
        <f t="shared" si="42"/>
        <v/>
      </c>
      <c r="Z43" s="43"/>
      <c r="AA43" s="46"/>
      <c r="AB43" s="43"/>
      <c r="AC43" s="4" t="str">
        <f t="shared" si="43"/>
        <v/>
      </c>
      <c r="AD43" s="43"/>
      <c r="AE43" s="4" t="str">
        <f t="shared" si="44"/>
        <v/>
      </c>
      <c r="AF43" s="43"/>
      <c r="AG43" s="45"/>
      <c r="AH43" s="44"/>
      <c r="AI43" s="4" t="str">
        <f t="shared" si="45"/>
        <v/>
      </c>
      <c r="AJ43" s="43"/>
      <c r="AK43" s="4" t="str">
        <f t="shared" si="46"/>
        <v/>
      </c>
      <c r="AL43" s="43"/>
      <c r="AM43" s="46"/>
      <c r="AN43" s="5" t="str">
        <f>IF(D43+J43+P43+V43+AB43+AH43=0,"",D43+J43+P43+V43+AB43+AH43)</f>
        <v/>
      </c>
      <c r="AO43" s="4" t="str">
        <f>IF((D43+J43+P43+V43+AB43+AH43)*14=0,"",(D43+J43+P43+V43+AB43+AH43)*14)</f>
        <v/>
      </c>
      <c r="AP43" s="6" t="str">
        <f>IF(F43+L43+R43+X43+AD43+AJ43=0,"",F43+L43+R43+X43+AD43+AJ43)</f>
        <v/>
      </c>
      <c r="AQ43" s="4" t="str">
        <f>IF((L43+F43+R43+X43+AD43+AJ43)*14=0,"",(L43+F43+R43+X43+AD43+AJ43)*14)</f>
        <v/>
      </c>
      <c r="AR43" s="48" t="s">
        <v>17</v>
      </c>
      <c r="AS43" s="267" t="str">
        <f>IF(D43+F43+L43+J43+P43+R43+V43+X43+AB43+AD43+AH43+AJ43=0,"",D43+F43+L43+J43+P43+R43+V43+X43+AB43+AD43+AH43+AJ43)</f>
        <v/>
      </c>
      <c r="AT43" s="236" t="s">
        <v>208</v>
      </c>
      <c r="AU43" s="314" t="s">
        <v>235</v>
      </c>
    </row>
    <row r="44" spans="1:47" s="86" customFormat="1" ht="15.75" customHeight="1" thickBot="1" x14ac:dyDescent="0.3">
      <c r="A44" s="87"/>
      <c r="B44" s="42" t="s">
        <v>15</v>
      </c>
      <c r="C44" s="227"/>
      <c r="D44" s="92"/>
      <c r="E44" s="4" t="str">
        <f t="shared" si="35"/>
        <v/>
      </c>
      <c r="F44" s="92"/>
      <c r="G44" s="4" t="str">
        <f t="shared" si="36"/>
        <v/>
      </c>
      <c r="H44" s="92"/>
      <c r="I44" s="93"/>
      <c r="J44" s="44"/>
      <c r="K44" s="4" t="str">
        <f t="shared" si="37"/>
        <v/>
      </c>
      <c r="L44" s="43"/>
      <c r="M44" s="4" t="str">
        <f t="shared" si="38"/>
        <v/>
      </c>
      <c r="N44" s="43"/>
      <c r="O44" s="46"/>
      <c r="P44" s="43"/>
      <c r="Q44" s="4" t="str">
        <f t="shared" si="39"/>
        <v/>
      </c>
      <c r="R44" s="43"/>
      <c r="S44" s="4" t="str">
        <f t="shared" si="40"/>
        <v/>
      </c>
      <c r="T44" s="43"/>
      <c r="U44" s="45"/>
      <c r="V44" s="44"/>
      <c r="W44" s="4" t="str">
        <f t="shared" si="41"/>
        <v/>
      </c>
      <c r="X44" s="43"/>
      <c r="Y44" s="4" t="str">
        <f t="shared" si="42"/>
        <v/>
      </c>
      <c r="Z44" s="43"/>
      <c r="AA44" s="46"/>
      <c r="AB44" s="43"/>
      <c r="AC44" s="4" t="str">
        <f t="shared" si="43"/>
        <v/>
      </c>
      <c r="AD44" s="43"/>
      <c r="AE44" s="4" t="str">
        <f t="shared" si="44"/>
        <v/>
      </c>
      <c r="AF44" s="43"/>
      <c r="AG44" s="45"/>
      <c r="AH44" s="44"/>
      <c r="AI44" s="4" t="str">
        <f t="shared" si="45"/>
        <v/>
      </c>
      <c r="AJ44" s="43"/>
      <c r="AK44" s="4" t="str">
        <f t="shared" si="46"/>
        <v/>
      </c>
      <c r="AL44" s="43"/>
      <c r="AM44" s="46"/>
      <c r="AN44" s="208" t="str">
        <f>IF(D44+J44+P44+V44+AB44+AH44=0,"",D44+J44+P44+V44+AB44+AH44)</f>
        <v/>
      </c>
      <c r="AO44" s="12" t="str">
        <f>IF((D44+J44+P44+V44+AB44+AH44)*14=0,"",(D44+J44+P44+V44+AB44+AH44)*14)</f>
        <v/>
      </c>
      <c r="AP44" s="13" t="str">
        <f>IF(F44+L44+R44+X44+AD44+AJ44=0,"",F44+L44+R44+X44+AD44+AJ44)</f>
        <v/>
      </c>
      <c r="AQ44" s="12" t="str">
        <f>IF((L44+F44+R44+X44+AD44+AJ44)*14=0,"",(L44+F44+R44+X44+AD44+AJ44)*14)</f>
        <v/>
      </c>
      <c r="AR44" s="48" t="s">
        <v>17</v>
      </c>
      <c r="AS44" s="267" t="str">
        <f>IF(D44+F44+L44+J44+P44+R44+V44+X44+AB44+AD44+AH44+AJ44=0,"",D44+F44+L44+J44+P44+R44+V44+X44+AB44+AD44+AH44+AJ44)</f>
        <v/>
      </c>
      <c r="AT44" s="263"/>
      <c r="AU44" s="185"/>
    </row>
    <row r="45" spans="1:47" ht="15.75" customHeight="1" thickBot="1" x14ac:dyDescent="0.35">
      <c r="A45" s="125"/>
      <c r="B45" s="126"/>
      <c r="C45" s="127" t="s">
        <v>18</v>
      </c>
      <c r="D45" s="128">
        <f>SUM(D42:D44)</f>
        <v>0</v>
      </c>
      <c r="E45" s="129" t="str">
        <f>IF(D45*14=0,"",D45*14)</f>
        <v/>
      </c>
      <c r="F45" s="130">
        <f>SUM(F42:F44)</f>
        <v>0</v>
      </c>
      <c r="G45" s="129" t="str">
        <f>IF(F45*14=0,"",F45*14)</f>
        <v/>
      </c>
      <c r="H45" s="131" t="s">
        <v>17</v>
      </c>
      <c r="I45" s="132" t="s">
        <v>17</v>
      </c>
      <c r="J45" s="133">
        <f>SUM(J42:J44)</f>
        <v>0</v>
      </c>
      <c r="K45" s="129" t="str">
        <f>IF(J45*14=0,"",J45*14)</f>
        <v/>
      </c>
      <c r="L45" s="130">
        <f>SUM(L42:L44)</f>
        <v>0</v>
      </c>
      <c r="M45" s="129" t="str">
        <f>IF(L45*14=0,"",L45*14)</f>
        <v/>
      </c>
      <c r="N45" s="131" t="s">
        <v>17</v>
      </c>
      <c r="O45" s="132" t="s">
        <v>17</v>
      </c>
      <c r="P45" s="128">
        <f>SUM(P42:P44)</f>
        <v>0</v>
      </c>
      <c r="Q45" s="129" t="str">
        <f>IF(P45*14=0,"",P45*14)</f>
        <v/>
      </c>
      <c r="R45" s="130">
        <f>SUM(R42:R44)</f>
        <v>0</v>
      </c>
      <c r="S45" s="129" t="str">
        <f>IF(R45*14=0,"",R45*14)</f>
        <v/>
      </c>
      <c r="T45" s="134" t="s">
        <v>17</v>
      </c>
      <c r="U45" s="132" t="s">
        <v>17</v>
      </c>
      <c r="V45" s="133">
        <f>SUM(V42:V44)</f>
        <v>0</v>
      </c>
      <c r="W45" s="129" t="str">
        <f>IF(V45*14=0,"",V45*14)</f>
        <v/>
      </c>
      <c r="X45" s="130">
        <f>SUM(X42:X44)</f>
        <v>0</v>
      </c>
      <c r="Y45" s="129" t="str">
        <f>IF(X45*14=0,"",X45*14)</f>
        <v/>
      </c>
      <c r="Z45" s="131" t="s">
        <v>17</v>
      </c>
      <c r="AA45" s="132" t="s">
        <v>17</v>
      </c>
      <c r="AB45" s="128">
        <f>SUM(AB42:AB44)</f>
        <v>0</v>
      </c>
      <c r="AC45" s="129" t="str">
        <f>IF(AB45*14=0,"",AB45*14)</f>
        <v/>
      </c>
      <c r="AD45" s="130">
        <f>SUM(AD42:AD44)</f>
        <v>0</v>
      </c>
      <c r="AE45" s="129" t="str">
        <f>IF(AD45*14=0,"",AD45*14)</f>
        <v/>
      </c>
      <c r="AF45" s="131" t="s">
        <v>17</v>
      </c>
      <c r="AG45" s="132" t="s">
        <v>17</v>
      </c>
      <c r="AH45" s="133">
        <f>SUM(AH42:AH44)</f>
        <v>0</v>
      </c>
      <c r="AI45" s="129" t="str">
        <f>IF(AH45*14=0,"",AH45*14)</f>
        <v/>
      </c>
      <c r="AJ45" s="130">
        <f>SUM(AJ42:AJ44)</f>
        <v>0</v>
      </c>
      <c r="AK45" s="129" t="str">
        <f>IF(AJ45*14=0,"",AJ45*14)</f>
        <v/>
      </c>
      <c r="AL45" s="131" t="s">
        <v>17</v>
      </c>
      <c r="AM45" s="132" t="s">
        <v>17</v>
      </c>
      <c r="AN45" s="135" t="str">
        <f>IF(D45+J45+P45+V45=0,"",D45+J45+P45+V45)</f>
        <v/>
      </c>
      <c r="AO45" s="211" t="str">
        <f>IF((D45+J45+P45+V45+AB45+AH45)*14=0,"",(D45+J45+P45+V45+AB45+AH45)*14)</f>
        <v/>
      </c>
      <c r="AP45" s="212" t="str">
        <f>IF(F45+L45+R45+X45+AD45+AJ45=0,"",F45+L45+R45+X45+AD45+AJ45)</f>
        <v/>
      </c>
      <c r="AQ45" s="207" t="str">
        <f>IF((L45+F45+R45+X45+AD45+AJ45)*14=0,"",(L45+F45+R45+X45+AD45+AJ45)*14)</f>
        <v/>
      </c>
      <c r="AR45" s="131" t="s">
        <v>17</v>
      </c>
      <c r="AS45" s="136" t="s">
        <v>40</v>
      </c>
    </row>
    <row r="46" spans="1:47" ht="15.75" customHeight="1" thickBot="1" x14ac:dyDescent="0.35">
      <c r="A46" s="137"/>
      <c r="B46" s="138"/>
      <c r="C46" s="139" t="s">
        <v>42</v>
      </c>
      <c r="D46" s="140">
        <f>D40+D45</f>
        <v>11</v>
      </c>
      <c r="E46" s="141">
        <f>IF(D46*14=0,"",D46*14)</f>
        <v>154</v>
      </c>
      <c r="F46" s="142">
        <f>F40+F45</f>
        <v>13</v>
      </c>
      <c r="G46" s="141">
        <f>IF(F46*14=0,"",F46*14)</f>
        <v>182</v>
      </c>
      <c r="H46" s="143" t="s">
        <v>17</v>
      </c>
      <c r="I46" s="144" t="s">
        <v>17</v>
      </c>
      <c r="J46" s="145">
        <f>J40+J45</f>
        <v>10</v>
      </c>
      <c r="K46" s="141">
        <f>IF(J46*14=0,"",J46*14)</f>
        <v>140</v>
      </c>
      <c r="L46" s="142">
        <f>L40+L45</f>
        <v>15</v>
      </c>
      <c r="M46" s="141">
        <f>IF(L46*14=0,"",L46*14)</f>
        <v>210</v>
      </c>
      <c r="N46" s="143" t="s">
        <v>17</v>
      </c>
      <c r="O46" s="144" t="s">
        <v>17</v>
      </c>
      <c r="P46" s="140">
        <f>P40+P45</f>
        <v>12</v>
      </c>
      <c r="Q46" s="141">
        <f>IF(P46*14=0,"",P46*14)</f>
        <v>168</v>
      </c>
      <c r="R46" s="142">
        <f>R40+R45</f>
        <v>18</v>
      </c>
      <c r="S46" s="141">
        <f>IF(R46*14=0,"",R46*14)</f>
        <v>252</v>
      </c>
      <c r="T46" s="146" t="s">
        <v>17</v>
      </c>
      <c r="U46" s="144" t="s">
        <v>17</v>
      </c>
      <c r="V46" s="145">
        <f>V40+V45</f>
        <v>14</v>
      </c>
      <c r="W46" s="141">
        <f>IF(V46*14=0,"",V46*14)</f>
        <v>196</v>
      </c>
      <c r="X46" s="142">
        <f>X40+X45</f>
        <v>12</v>
      </c>
      <c r="Y46" s="141">
        <f>IF(X46*14=0,"",X46*14)</f>
        <v>168</v>
      </c>
      <c r="Z46" s="143" t="s">
        <v>17</v>
      </c>
      <c r="AA46" s="144" t="s">
        <v>17</v>
      </c>
      <c r="AB46" s="140">
        <f>AB40+AB45</f>
        <v>13</v>
      </c>
      <c r="AC46" s="141">
        <f>IF(AB46*14=0,"",AB46*14)</f>
        <v>182</v>
      </c>
      <c r="AD46" s="142">
        <f>AD40+AD45</f>
        <v>17</v>
      </c>
      <c r="AE46" s="141">
        <f>IF(AD46*14=0,"",AD46*14)</f>
        <v>238</v>
      </c>
      <c r="AF46" s="143" t="s">
        <v>17</v>
      </c>
      <c r="AG46" s="144" t="s">
        <v>17</v>
      </c>
      <c r="AH46" s="145">
        <f>AH40+AH45</f>
        <v>6</v>
      </c>
      <c r="AI46" s="141">
        <f>IF(AH46*14=0,"",AH46*14)</f>
        <v>84</v>
      </c>
      <c r="AJ46" s="142">
        <f>AJ40+AJ45</f>
        <v>24</v>
      </c>
      <c r="AK46" s="141">
        <f>IF(AJ46*14=0,"",AJ46*14)</f>
        <v>336</v>
      </c>
      <c r="AL46" s="143" t="s">
        <v>17</v>
      </c>
      <c r="AM46" s="144" t="s">
        <v>17</v>
      </c>
      <c r="AN46" s="147">
        <f>IF(D46+J46+P46+V46+AB46+AH46=0,"",D46+J46+P46+V46+AB46+AH46)</f>
        <v>66</v>
      </c>
      <c r="AO46" s="209">
        <f>IF((D46+J46+P46+V46+AB46+AH46)*14=0,"",(D46+J46+P46+V46+AB46+AH46)*14)</f>
        <v>924</v>
      </c>
      <c r="AP46" s="210">
        <f>IF(F46+L46+R46+X46+AD46+AJ46=0,"",F46+L46+R46+X46+AD46+AJ46)</f>
        <v>99</v>
      </c>
      <c r="AQ46" s="209">
        <f>IF((L46+F46+R46+X46+AD46+AJ46)*14=0,"",(L46+F46+R46+X46+AD46+AJ46)*14)</f>
        <v>1386</v>
      </c>
      <c r="AR46" s="143" t="s">
        <v>17</v>
      </c>
      <c r="AS46" s="148" t="s">
        <v>40</v>
      </c>
    </row>
    <row r="47" spans="1:47" ht="15.75" customHeight="1" thickTop="1" x14ac:dyDescent="0.3">
      <c r="A47" s="149"/>
      <c r="B47" s="206"/>
      <c r="C47" s="150"/>
      <c r="D47" s="531"/>
      <c r="E47" s="532"/>
      <c r="F47" s="532"/>
      <c r="G47" s="532"/>
      <c r="H47" s="532"/>
      <c r="I47" s="532"/>
      <c r="J47" s="532"/>
      <c r="K47" s="532"/>
      <c r="L47" s="532"/>
      <c r="M47" s="532"/>
      <c r="N47" s="532"/>
      <c r="O47" s="532"/>
      <c r="P47" s="532"/>
      <c r="Q47" s="532"/>
      <c r="R47" s="532"/>
      <c r="S47" s="532"/>
      <c r="T47" s="532"/>
      <c r="U47" s="532"/>
      <c r="V47" s="532"/>
      <c r="W47" s="532"/>
      <c r="X47" s="532"/>
      <c r="Y47" s="532"/>
      <c r="Z47" s="532"/>
      <c r="AA47" s="532"/>
      <c r="AB47" s="531"/>
      <c r="AC47" s="532"/>
      <c r="AD47" s="532"/>
      <c r="AE47" s="532"/>
      <c r="AF47" s="532"/>
      <c r="AG47" s="532"/>
      <c r="AH47" s="532"/>
      <c r="AI47" s="532"/>
      <c r="AJ47" s="532"/>
      <c r="AK47" s="532"/>
      <c r="AL47" s="532"/>
      <c r="AM47" s="532"/>
      <c r="AN47" s="533"/>
      <c r="AO47" s="534"/>
      <c r="AP47" s="534"/>
      <c r="AQ47" s="534"/>
      <c r="AR47" s="534"/>
      <c r="AS47" s="535"/>
      <c r="AT47" s="262"/>
      <c r="AU47" s="183"/>
    </row>
    <row r="48" spans="1:47" s="100" customFormat="1" ht="15.75" customHeight="1" x14ac:dyDescent="0.25">
      <c r="A48" s="231" t="s">
        <v>162</v>
      </c>
      <c r="B48" s="95" t="s">
        <v>15</v>
      </c>
      <c r="C48" s="168" t="s">
        <v>20</v>
      </c>
      <c r="D48" s="170"/>
      <c r="E48" s="54"/>
      <c r="F48" s="54"/>
      <c r="G48" s="54"/>
      <c r="H48" s="55"/>
      <c r="I48" s="173"/>
      <c r="J48" s="172"/>
      <c r="K48" s="54"/>
      <c r="L48" s="54"/>
      <c r="M48" s="54">
        <v>120</v>
      </c>
      <c r="N48" s="55"/>
      <c r="O48" s="173"/>
      <c r="P48" s="174"/>
      <c r="Q48" s="54"/>
      <c r="R48" s="54"/>
      <c r="S48" s="54"/>
      <c r="T48" s="55"/>
      <c r="U48" s="55"/>
      <c r="V48" s="174"/>
      <c r="W48" s="54"/>
      <c r="X48" s="54"/>
      <c r="Y48" s="54"/>
      <c r="Z48" s="55"/>
      <c r="AA48" s="173"/>
      <c r="AB48" s="172"/>
      <c r="AC48" s="54"/>
      <c r="AD48" s="54"/>
      <c r="AE48" s="54"/>
      <c r="AF48" s="55"/>
      <c r="AG48" s="55"/>
      <c r="AH48" s="55"/>
      <c r="AI48" s="54"/>
      <c r="AJ48" s="54"/>
      <c r="AK48" s="50"/>
      <c r="AL48" s="73"/>
      <c r="AM48" s="175"/>
      <c r="AN48" s="154"/>
      <c r="AO48" s="155"/>
      <c r="AP48" s="155"/>
      <c r="AQ48" s="155"/>
      <c r="AR48" s="155"/>
      <c r="AS48" s="272"/>
      <c r="AT48" s="192" t="s">
        <v>208</v>
      </c>
      <c r="AU48" s="258" t="s">
        <v>235</v>
      </c>
    </row>
    <row r="49" spans="1:47" s="100" customFormat="1" ht="15.75" customHeight="1" x14ac:dyDescent="0.25">
      <c r="A49" s="232" t="s">
        <v>163</v>
      </c>
      <c r="B49" s="56" t="s">
        <v>15</v>
      </c>
      <c r="C49" s="169" t="s">
        <v>21</v>
      </c>
      <c r="D49" s="171"/>
      <c r="E49" s="54"/>
      <c r="F49" s="54"/>
      <c r="G49" s="54"/>
      <c r="H49" s="55"/>
      <c r="I49" s="39"/>
      <c r="J49" s="172"/>
      <c r="K49" s="54"/>
      <c r="L49" s="54"/>
      <c r="M49" s="54"/>
      <c r="N49" s="55"/>
      <c r="O49" s="39"/>
      <c r="P49" s="174"/>
      <c r="Q49" s="54"/>
      <c r="R49" s="54"/>
      <c r="S49" s="54"/>
      <c r="T49" s="55"/>
      <c r="U49" s="55"/>
      <c r="V49" s="174"/>
      <c r="W49" s="54"/>
      <c r="X49" s="54"/>
      <c r="Y49" s="54">
        <v>120</v>
      </c>
      <c r="Z49" s="55"/>
      <c r="AA49" s="39"/>
      <c r="AB49" s="172"/>
      <c r="AC49" s="54"/>
      <c r="AD49" s="54"/>
      <c r="AE49" s="54"/>
      <c r="AF49" s="55"/>
      <c r="AG49" s="55"/>
      <c r="AH49" s="55"/>
      <c r="AI49" s="54"/>
      <c r="AJ49" s="54"/>
      <c r="AK49" s="50"/>
      <c r="AL49" s="73"/>
      <c r="AM49" s="176"/>
      <c r="AN49" s="154"/>
      <c r="AO49" s="155"/>
      <c r="AP49" s="155"/>
      <c r="AQ49" s="155"/>
      <c r="AR49" s="155"/>
      <c r="AS49" s="272"/>
      <c r="AT49" s="192" t="s">
        <v>208</v>
      </c>
      <c r="AU49" s="258" t="s">
        <v>235</v>
      </c>
    </row>
    <row r="50" spans="1:47" s="100" customFormat="1" ht="15.75" customHeight="1" x14ac:dyDescent="0.25">
      <c r="A50" s="167"/>
      <c r="B50" s="56"/>
      <c r="C50" s="169"/>
      <c r="D50" s="171"/>
      <c r="E50" s="54"/>
      <c r="F50" s="54"/>
      <c r="G50" s="54"/>
      <c r="H50" s="55"/>
      <c r="I50" s="39"/>
      <c r="J50" s="172"/>
      <c r="K50" s="54"/>
      <c r="L50" s="54"/>
      <c r="M50" s="54"/>
      <c r="N50" s="55"/>
      <c r="O50" s="39"/>
      <c r="P50" s="174"/>
      <c r="Q50" s="54"/>
      <c r="R50" s="54"/>
      <c r="S50" s="54"/>
      <c r="T50" s="55"/>
      <c r="U50" s="55"/>
      <c r="V50" s="174"/>
      <c r="W50" s="54"/>
      <c r="X50" s="54"/>
      <c r="Y50" s="54"/>
      <c r="Z50" s="55"/>
      <c r="AA50" s="39"/>
      <c r="AB50" s="172"/>
      <c r="AC50" s="54"/>
      <c r="AD50" s="54"/>
      <c r="AE50" s="54"/>
      <c r="AF50" s="55"/>
      <c r="AG50" s="55"/>
      <c r="AH50" s="55"/>
      <c r="AI50" s="54"/>
      <c r="AJ50" s="54"/>
      <c r="AK50" s="50"/>
      <c r="AL50" s="73"/>
      <c r="AM50" s="176"/>
      <c r="AN50" s="154"/>
      <c r="AO50" s="155"/>
      <c r="AP50" s="155"/>
      <c r="AQ50" s="155"/>
      <c r="AR50" s="155"/>
      <c r="AS50" s="272"/>
      <c r="AT50" s="264"/>
      <c r="AU50" s="184"/>
    </row>
    <row r="51" spans="1:47" s="100" customFormat="1" ht="9.9499999999999993" customHeight="1" x14ac:dyDescent="0.2">
      <c r="A51" s="536"/>
      <c r="B51" s="537"/>
      <c r="C51" s="537"/>
      <c r="D51" s="537"/>
      <c r="E51" s="537"/>
      <c r="F51" s="537"/>
      <c r="G51" s="537"/>
      <c r="H51" s="537"/>
      <c r="I51" s="537"/>
      <c r="J51" s="537"/>
      <c r="K51" s="537"/>
      <c r="L51" s="537"/>
      <c r="M51" s="537"/>
      <c r="N51" s="537"/>
      <c r="O51" s="537"/>
      <c r="P51" s="537"/>
      <c r="Q51" s="537"/>
      <c r="R51" s="537"/>
      <c r="S51" s="537"/>
      <c r="T51" s="537"/>
      <c r="U51" s="537"/>
      <c r="V51" s="537"/>
      <c r="W51" s="537"/>
      <c r="X51" s="537"/>
      <c r="Y51" s="537"/>
      <c r="Z51" s="537"/>
      <c r="AA51" s="537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51"/>
      <c r="AO51" s="152"/>
      <c r="AP51" s="152"/>
      <c r="AQ51" s="152"/>
      <c r="AR51" s="152"/>
      <c r="AS51" s="153"/>
    </row>
    <row r="52" spans="1:47" s="100" customFormat="1" ht="15.75" customHeight="1" x14ac:dyDescent="0.2">
      <c r="A52" s="538" t="s">
        <v>22</v>
      </c>
      <c r="B52" s="539"/>
      <c r="C52" s="539"/>
      <c r="D52" s="539"/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  <c r="Y52" s="539"/>
      <c r="Z52" s="539"/>
      <c r="AA52" s="539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151"/>
      <c r="AO52" s="152"/>
      <c r="AP52" s="152"/>
      <c r="AQ52" s="152"/>
      <c r="AR52" s="152"/>
      <c r="AS52" s="153"/>
    </row>
    <row r="53" spans="1:47" s="100" customFormat="1" ht="15.75" customHeight="1" x14ac:dyDescent="0.3">
      <c r="A53" s="156"/>
      <c r="B53" s="89"/>
      <c r="C53" s="157" t="s">
        <v>23</v>
      </c>
      <c r="D53" s="25"/>
      <c r="E53" s="26"/>
      <c r="F53" s="26"/>
      <c r="G53" s="26"/>
      <c r="H53" s="6"/>
      <c r="I53" s="27" t="str">
        <f>IF(COUNTIF(I12:I50,"A")=0,"",COUNTIF(I12:I50,"A"))</f>
        <v/>
      </c>
      <c r="J53" s="25"/>
      <c r="K53" s="26"/>
      <c r="L53" s="26"/>
      <c r="M53" s="26"/>
      <c r="N53" s="6"/>
      <c r="O53" s="27" t="str">
        <f>IF(COUNTIF(O12:O50,"A")=0,"",COUNTIF(O12:O50,"A"))</f>
        <v/>
      </c>
      <c r="P53" s="25"/>
      <c r="Q53" s="26"/>
      <c r="R53" s="26"/>
      <c r="S53" s="26"/>
      <c r="T53" s="6"/>
      <c r="U53" s="27" t="str">
        <f>IF(COUNTIF(U12:U50,"A")=0,"",COUNTIF(U12:U50,"A"))</f>
        <v/>
      </c>
      <c r="V53" s="25"/>
      <c r="W53" s="26"/>
      <c r="X53" s="26"/>
      <c r="Y53" s="26"/>
      <c r="Z53" s="6"/>
      <c r="AA53" s="27" t="str">
        <f>IF(COUNTIF(AA12:AA50,"A")=0,"",COUNTIF(AA12:AA50,"A"))</f>
        <v/>
      </c>
      <c r="AB53" s="25"/>
      <c r="AC53" s="26"/>
      <c r="AD53" s="26"/>
      <c r="AE53" s="26"/>
      <c r="AF53" s="6"/>
      <c r="AG53" s="27" t="str">
        <f>IF(COUNTIF(AG12:AG50,"A")=0,"",COUNTIF(AG12:AG50,"A"))</f>
        <v/>
      </c>
      <c r="AH53" s="25"/>
      <c r="AI53" s="26"/>
      <c r="AJ53" s="26"/>
      <c r="AK53" s="26"/>
      <c r="AL53" s="6"/>
      <c r="AM53" s="27" t="str">
        <f>IF(COUNTIF(AM12:AM50,"A")=0,"",COUNTIF(AM12:AM50,"A"))</f>
        <v/>
      </c>
      <c r="AN53" s="28"/>
      <c r="AO53" s="26"/>
      <c r="AP53" s="26"/>
      <c r="AQ53" s="26"/>
      <c r="AR53" s="6"/>
      <c r="AS53" s="273" t="str">
        <f t="shared" ref="AS53:AS65" si="47">IF(SUM(I53:AM53)=0,"",SUM(I53:AM53))</f>
        <v/>
      </c>
    </row>
    <row r="54" spans="1:47" s="100" customFormat="1" ht="15.75" customHeight="1" x14ac:dyDescent="0.3">
      <c r="A54" s="156"/>
      <c r="B54" s="89"/>
      <c r="C54" s="157" t="s">
        <v>24</v>
      </c>
      <c r="D54" s="25"/>
      <c r="E54" s="26"/>
      <c r="F54" s="26"/>
      <c r="G54" s="26"/>
      <c r="H54" s="6"/>
      <c r="I54" s="27" t="str">
        <f>IF(COUNTIF(I12:I50,"B")=0,"",COUNTIF(I12:I50,"B"))</f>
        <v/>
      </c>
      <c r="J54" s="25"/>
      <c r="K54" s="26"/>
      <c r="L54" s="26"/>
      <c r="M54" s="26"/>
      <c r="N54" s="6"/>
      <c r="O54" s="27" t="str">
        <f>IF(COUNTIF(O12:O50,"B")=0,"",COUNTIF(O12:O50,"B"))</f>
        <v/>
      </c>
      <c r="P54" s="25"/>
      <c r="Q54" s="26"/>
      <c r="R54" s="26"/>
      <c r="S54" s="26"/>
      <c r="T54" s="6"/>
      <c r="U54" s="27" t="str">
        <f>IF(COUNTIF(U12:U50,"B")=0,"",COUNTIF(U12:U50,"B"))</f>
        <v/>
      </c>
      <c r="V54" s="25"/>
      <c r="W54" s="26"/>
      <c r="X54" s="26"/>
      <c r="Y54" s="26"/>
      <c r="Z54" s="6"/>
      <c r="AA54" s="27" t="str">
        <f>IF(COUNTIF(AA12:AA50,"B")=0,"",COUNTIF(AA12:AA50,"B"))</f>
        <v/>
      </c>
      <c r="AB54" s="25"/>
      <c r="AC54" s="26"/>
      <c r="AD54" s="26"/>
      <c r="AE54" s="26"/>
      <c r="AF54" s="6"/>
      <c r="AG54" s="27" t="str">
        <f>IF(COUNTIF(AG12:AG50,"B")=0,"",COUNTIF(AG12:AG50,"B"))</f>
        <v/>
      </c>
      <c r="AH54" s="25"/>
      <c r="AI54" s="26"/>
      <c r="AJ54" s="26"/>
      <c r="AK54" s="26"/>
      <c r="AL54" s="6"/>
      <c r="AM54" s="27" t="str">
        <f>IF(COUNTIF(AM12:AM50,"B")=0,"",COUNTIF(AM12:AM50,"B"))</f>
        <v/>
      </c>
      <c r="AN54" s="28"/>
      <c r="AO54" s="26"/>
      <c r="AP54" s="26"/>
      <c r="AQ54" s="26"/>
      <c r="AR54" s="6"/>
      <c r="AS54" s="273" t="str">
        <f t="shared" si="47"/>
        <v/>
      </c>
    </row>
    <row r="55" spans="1:47" s="100" customFormat="1" ht="15.75" customHeight="1" x14ac:dyDescent="0.3">
      <c r="A55" s="156"/>
      <c r="B55" s="89"/>
      <c r="C55" s="157" t="s">
        <v>57</v>
      </c>
      <c r="D55" s="25"/>
      <c r="E55" s="26"/>
      <c r="F55" s="26"/>
      <c r="G55" s="26"/>
      <c r="H55" s="6"/>
      <c r="I55" s="27" t="str">
        <f>IF(COUNTIF(I12:I50,"ÉÉ")=0,"",COUNTIF(I12:I50,"ÉÉ"))</f>
        <v/>
      </c>
      <c r="J55" s="25"/>
      <c r="K55" s="26"/>
      <c r="L55" s="26"/>
      <c r="M55" s="26"/>
      <c r="N55" s="6"/>
      <c r="O55" s="27" t="str">
        <f>IF(COUNTIF(O12:O50,"ÉÉ")=0,"",COUNTIF(O12:O50,"ÉÉ"))</f>
        <v/>
      </c>
      <c r="P55" s="25"/>
      <c r="Q55" s="26"/>
      <c r="R55" s="26"/>
      <c r="S55" s="26"/>
      <c r="T55" s="6"/>
      <c r="U55" s="27">
        <f>IF(COUNTIF(U12:U50,"ÉÉ")=0,"",COUNTIF(U12:U50,"ÉÉ"))</f>
        <v>1</v>
      </c>
      <c r="V55" s="25"/>
      <c r="W55" s="26"/>
      <c r="X55" s="26"/>
      <c r="Y55" s="26"/>
      <c r="Z55" s="6"/>
      <c r="AA55" s="27" t="str">
        <f>IF(COUNTIF(AA12:AA50,"ÉÉ")=0,"",COUNTIF(AA12:AA50,"ÉÉ"))</f>
        <v/>
      </c>
      <c r="AB55" s="25"/>
      <c r="AC55" s="26"/>
      <c r="AD55" s="26"/>
      <c r="AE55" s="26"/>
      <c r="AF55" s="6"/>
      <c r="AG55" s="27">
        <f>IF(COUNTIF(AG12:AG50,"ÉÉ")=0,"",COUNTIF(AG12:AG50,"ÉÉ"))</f>
        <v>2</v>
      </c>
      <c r="AH55" s="25"/>
      <c r="AI55" s="26"/>
      <c r="AJ55" s="26"/>
      <c r="AK55" s="26"/>
      <c r="AL55" s="6"/>
      <c r="AM55" s="27">
        <f>IF(COUNTIF(AM12:AM50,"ÉÉ")=0,"",COUNTIF(AM12:AM50,"ÉÉ"))</f>
        <v>1</v>
      </c>
      <c r="AN55" s="28"/>
      <c r="AO55" s="26"/>
      <c r="AP55" s="26"/>
      <c r="AQ55" s="26"/>
      <c r="AR55" s="6"/>
      <c r="AS55" s="273">
        <f t="shared" si="47"/>
        <v>4</v>
      </c>
    </row>
    <row r="56" spans="1:47" s="100" customFormat="1" ht="15.75" customHeight="1" x14ac:dyDescent="0.3">
      <c r="A56" s="156"/>
      <c r="B56" s="89"/>
      <c r="C56" s="157" t="s">
        <v>58</v>
      </c>
      <c r="D56" s="77"/>
      <c r="E56" s="78"/>
      <c r="F56" s="78"/>
      <c r="G56" s="78"/>
      <c r="H56" s="79"/>
      <c r="I56" s="27" t="str">
        <f>IF(COUNTIF(I12:I50,"ÉÉ(Z)")=0,"",COUNTIF(I12:I50,"ÉÉ(Z)"))</f>
        <v/>
      </c>
      <c r="J56" s="77"/>
      <c r="K56" s="78"/>
      <c r="L56" s="78"/>
      <c r="M56" s="78"/>
      <c r="N56" s="79"/>
      <c r="O56" s="27" t="str">
        <f>IF(COUNTIF(O12:O50,"ÉÉ(Z)")=0,"",COUNTIF(O12:O50,"ÉÉ(Z)"))</f>
        <v/>
      </c>
      <c r="P56" s="77"/>
      <c r="Q56" s="78"/>
      <c r="R56" s="78"/>
      <c r="S56" s="78"/>
      <c r="T56" s="79"/>
      <c r="U56" s="27" t="str">
        <f>IF(COUNTIF(U12:U50,"ÉÉ(Z)")=0,"",COUNTIF(U12:U50,"ÉÉ(Z)"))</f>
        <v/>
      </c>
      <c r="V56" s="77"/>
      <c r="W56" s="78"/>
      <c r="X56" s="78"/>
      <c r="Y56" s="78"/>
      <c r="Z56" s="79"/>
      <c r="AA56" s="27" t="str">
        <f>IF(COUNTIF(AA12:AA50,"ÉÉ(Z)")=0,"",COUNTIF(AA12:AA50,"ÉÉ(Z)"))</f>
        <v/>
      </c>
      <c r="AB56" s="77"/>
      <c r="AC56" s="78"/>
      <c r="AD56" s="78"/>
      <c r="AE56" s="78"/>
      <c r="AF56" s="79"/>
      <c r="AG56" s="27">
        <f>IF(COUNTIF(AG12:AG50,"ÉÉ(Z)")=0,"",COUNTIF(AG12:AG50,"ÉÉ(Z)"))</f>
        <v>1</v>
      </c>
      <c r="AH56" s="77"/>
      <c r="AI56" s="78"/>
      <c r="AJ56" s="78"/>
      <c r="AK56" s="78"/>
      <c r="AL56" s="79"/>
      <c r="AM56" s="27">
        <f>IF(COUNTIF(AM12:AM50,"ÉÉ(Z)")=0,"",COUNTIF(AM12:AM50,"ÉÉ(Z)"))</f>
        <v>3</v>
      </c>
      <c r="AN56" s="80"/>
      <c r="AO56" s="78"/>
      <c r="AP56" s="78"/>
      <c r="AQ56" s="78"/>
      <c r="AR56" s="79"/>
      <c r="AS56" s="273">
        <f t="shared" si="47"/>
        <v>4</v>
      </c>
    </row>
    <row r="57" spans="1:47" s="100" customFormat="1" ht="15.75" customHeight="1" x14ac:dyDescent="0.3">
      <c r="A57" s="156"/>
      <c r="B57" s="89"/>
      <c r="C57" s="157" t="s">
        <v>59</v>
      </c>
      <c r="D57" s="25"/>
      <c r="E57" s="26"/>
      <c r="F57" s="26"/>
      <c r="G57" s="26"/>
      <c r="H57" s="6"/>
      <c r="I57" s="27" t="str">
        <f>IF(COUNTIF(I12:I50,"GYJ")=0,"",COUNTIF(I12:I50,"GYJ"))</f>
        <v/>
      </c>
      <c r="J57" s="25"/>
      <c r="K57" s="26"/>
      <c r="L57" s="26"/>
      <c r="M57" s="26"/>
      <c r="N57" s="6"/>
      <c r="O57" s="27">
        <f>IF(COUNTIF(O12:O50,"GYJ")=0,"",COUNTIF(O12:O50,"GYJ"))</f>
        <v>1</v>
      </c>
      <c r="P57" s="25"/>
      <c r="Q57" s="26"/>
      <c r="R57" s="26"/>
      <c r="S57" s="26"/>
      <c r="T57" s="6"/>
      <c r="U57" s="27" t="str">
        <f>IF(COUNTIF(U12:U50,"GYJ")=0,"",COUNTIF(U12:U50,"GYJ"))</f>
        <v/>
      </c>
      <c r="V57" s="25"/>
      <c r="W57" s="26"/>
      <c r="X57" s="26"/>
      <c r="Y57" s="26"/>
      <c r="Z57" s="6"/>
      <c r="AA57" s="27">
        <f>IF(COUNTIF(AA12:AA50,"GYJ")=0,"",COUNTIF(AA12:AA50,"GYJ"))</f>
        <v>3</v>
      </c>
      <c r="AB57" s="25"/>
      <c r="AC57" s="26"/>
      <c r="AD57" s="26"/>
      <c r="AE57" s="26"/>
      <c r="AF57" s="6"/>
      <c r="AG57" s="27" t="str">
        <f>IF(COUNTIF(AG12:AG50,"GYJ")=0,"",COUNTIF(AG12:AG50,"GYJ"))</f>
        <v/>
      </c>
      <c r="AH57" s="25"/>
      <c r="AI57" s="26"/>
      <c r="AJ57" s="26"/>
      <c r="AK57" s="26"/>
      <c r="AL57" s="6"/>
      <c r="AM57" s="27">
        <f>IF(COUNTIF(AM12:AM50,"GYJ")=0,"",COUNTIF(AM12:AM50,"GYJ"))</f>
        <v>1</v>
      </c>
      <c r="AN57" s="28"/>
      <c r="AO57" s="26"/>
      <c r="AP57" s="26"/>
      <c r="AQ57" s="26"/>
      <c r="AR57" s="6"/>
      <c r="AS57" s="273">
        <f t="shared" si="47"/>
        <v>5</v>
      </c>
    </row>
    <row r="58" spans="1:47" s="100" customFormat="1" ht="15.75" customHeight="1" x14ac:dyDescent="0.25">
      <c r="A58" s="156"/>
      <c r="B58" s="158"/>
      <c r="C58" s="157" t="s">
        <v>60</v>
      </c>
      <c r="D58" s="25"/>
      <c r="E58" s="26"/>
      <c r="F58" s="26"/>
      <c r="G58" s="26"/>
      <c r="H58" s="6"/>
      <c r="I58" s="27" t="str">
        <f>IF(COUNTIF(I12:I50,"GYJ(Z)")=0,"",COUNTIF(I12:I50,"GYJ(Z)"))</f>
        <v/>
      </c>
      <c r="J58" s="25"/>
      <c r="K58" s="26"/>
      <c r="L58" s="26"/>
      <c r="M58" s="26"/>
      <c r="N58" s="6"/>
      <c r="O58" s="27" t="str">
        <f>IF(COUNTIF(O12:O50,"GYJ(Z)")=0,"",COUNTIF(O12:O50,"GYJ(Z)"))</f>
        <v/>
      </c>
      <c r="P58" s="25"/>
      <c r="Q58" s="26"/>
      <c r="R58" s="26"/>
      <c r="S58" s="26"/>
      <c r="T58" s="6"/>
      <c r="U58" s="27" t="str">
        <f>IF(COUNTIF(U12:U50,"GYJ(Z)")=0,"",COUNTIF(U12:U50,"GYJ(Z)"))</f>
        <v/>
      </c>
      <c r="V58" s="25"/>
      <c r="W58" s="26"/>
      <c r="X58" s="26"/>
      <c r="Y58" s="26"/>
      <c r="Z58" s="6"/>
      <c r="AA58" s="27" t="str">
        <f>IF(COUNTIF(AA12:AA50,"GYJ(Z)")=0,"",COUNTIF(AA12:AA50,"GYJ(Z)"))</f>
        <v/>
      </c>
      <c r="AB58" s="25"/>
      <c r="AC58" s="26"/>
      <c r="AD58" s="26"/>
      <c r="AE58" s="26"/>
      <c r="AF58" s="6"/>
      <c r="AG58" s="27" t="str">
        <f>IF(COUNTIF(AG12:AG50,"GYJ(Z)")=0,"",COUNTIF(AG12:AG50,"GYJ(Z)"))</f>
        <v/>
      </c>
      <c r="AH58" s="25"/>
      <c r="AI58" s="26"/>
      <c r="AJ58" s="26"/>
      <c r="AK58" s="26"/>
      <c r="AL58" s="6"/>
      <c r="AM58" s="27" t="str">
        <f>IF(COUNTIF(AM12:AM50,"GYJ(Z)")=0,"",COUNTIF(AM12:AM50,"GYJ(Z)"))</f>
        <v/>
      </c>
      <c r="AN58" s="28"/>
      <c r="AO58" s="26"/>
      <c r="AP58" s="26"/>
      <c r="AQ58" s="26"/>
      <c r="AR58" s="6"/>
      <c r="AS58" s="273" t="str">
        <f t="shared" si="47"/>
        <v/>
      </c>
    </row>
    <row r="59" spans="1:47" s="100" customFormat="1" ht="15.75" customHeight="1" x14ac:dyDescent="0.3">
      <c r="A59" s="156"/>
      <c r="B59" s="89"/>
      <c r="C59" s="24" t="s">
        <v>34</v>
      </c>
      <c r="D59" s="25"/>
      <c r="E59" s="26"/>
      <c r="F59" s="26"/>
      <c r="G59" s="26"/>
      <c r="H59" s="6"/>
      <c r="I59" s="27" t="str">
        <f>IF(COUNTIF(I12:I50,"K")=0,"",COUNTIF(I12:I50,"K"))</f>
        <v/>
      </c>
      <c r="J59" s="25"/>
      <c r="K59" s="26"/>
      <c r="L59" s="26"/>
      <c r="M59" s="26"/>
      <c r="N59" s="6"/>
      <c r="O59" s="27" t="str">
        <f>IF(COUNTIF(O12:O50,"K")=0,"",COUNTIF(O12:O50,"K"))</f>
        <v/>
      </c>
      <c r="P59" s="25"/>
      <c r="Q59" s="26"/>
      <c r="R59" s="26"/>
      <c r="S59" s="26"/>
      <c r="T59" s="6"/>
      <c r="U59" s="27" t="str">
        <f>IF(COUNTIF(U12:U50,"K")=0,"",COUNTIF(U12:U50,"K"))</f>
        <v/>
      </c>
      <c r="V59" s="25"/>
      <c r="W59" s="26"/>
      <c r="X59" s="26"/>
      <c r="Y59" s="26"/>
      <c r="Z59" s="6"/>
      <c r="AA59" s="27">
        <f>IF(COUNTIF(AA12:AA50,"K")=0,"",COUNTIF(AA12:AA50,"K"))</f>
        <v>3</v>
      </c>
      <c r="AB59" s="25"/>
      <c r="AC59" s="26"/>
      <c r="AD59" s="26"/>
      <c r="AE59" s="26"/>
      <c r="AF59" s="6"/>
      <c r="AG59" s="27">
        <f>IF(COUNTIF(AG12:AG50,"K")=0,"",COUNTIF(AG12:AG50,"K"))</f>
        <v>3</v>
      </c>
      <c r="AH59" s="25"/>
      <c r="AI59" s="26"/>
      <c r="AJ59" s="26"/>
      <c r="AK59" s="26"/>
      <c r="AL59" s="6"/>
      <c r="AM59" s="27" t="str">
        <f>IF(COUNTIF(AM12:AM50,"K")=0,"",COUNTIF(AM12:AM50,"K"))</f>
        <v/>
      </c>
      <c r="AN59" s="28"/>
      <c r="AO59" s="26"/>
      <c r="AP59" s="26"/>
      <c r="AQ59" s="26"/>
      <c r="AR59" s="6"/>
      <c r="AS59" s="273">
        <f t="shared" si="47"/>
        <v>6</v>
      </c>
    </row>
    <row r="60" spans="1:47" s="100" customFormat="1" ht="15.75" customHeight="1" x14ac:dyDescent="0.3">
      <c r="A60" s="156"/>
      <c r="B60" s="89"/>
      <c r="C60" s="24" t="s">
        <v>35</v>
      </c>
      <c r="D60" s="25"/>
      <c r="E60" s="26"/>
      <c r="F60" s="26"/>
      <c r="G60" s="26"/>
      <c r="H60" s="6"/>
      <c r="I60" s="27" t="str">
        <f>IF(COUNTIF(I12:I50,"K(Z)")=0,"",COUNTIF(I12:I50,"K(Z)"))</f>
        <v/>
      </c>
      <c r="J60" s="25"/>
      <c r="K60" s="26"/>
      <c r="L60" s="26"/>
      <c r="M60" s="26"/>
      <c r="N60" s="6"/>
      <c r="O60" s="27" t="str">
        <f>IF(COUNTIF(O12:O50,"K(Z)")=0,"",COUNTIF(O12:O50,"K(Z)"))</f>
        <v/>
      </c>
      <c r="P60" s="25"/>
      <c r="Q60" s="26"/>
      <c r="R60" s="26"/>
      <c r="S60" s="26"/>
      <c r="T60" s="6"/>
      <c r="U60" s="27" t="str">
        <f>IF(COUNTIF(U12:U50,"K(Z)")=0,"",COUNTIF(U12:U50,"K(Z)"))</f>
        <v/>
      </c>
      <c r="V60" s="25"/>
      <c r="W60" s="26"/>
      <c r="X60" s="26"/>
      <c r="Y60" s="26"/>
      <c r="Z60" s="6"/>
      <c r="AA60" s="27" t="str">
        <f>IF(COUNTIF(AA12:AA50,"K(Z)")=0,"",COUNTIF(AA12:AA50,"K(Z)"))</f>
        <v/>
      </c>
      <c r="AB60" s="25"/>
      <c r="AC60" s="26"/>
      <c r="AD60" s="26"/>
      <c r="AE60" s="26"/>
      <c r="AF60" s="6"/>
      <c r="AG60" s="27" t="str">
        <f>IF(COUNTIF(AG12:AG50,"K(Z)")=0,"",COUNTIF(AG12:AG50,"K(Z)"))</f>
        <v/>
      </c>
      <c r="AH60" s="25"/>
      <c r="AI60" s="26"/>
      <c r="AJ60" s="26"/>
      <c r="AK60" s="26"/>
      <c r="AL60" s="6"/>
      <c r="AM60" s="27" t="str">
        <f>IF(COUNTIF(AM12:AM50,"K(Z)")=0,"",COUNTIF(AM12:AM50,"K(Z)"))</f>
        <v/>
      </c>
      <c r="AN60" s="28"/>
      <c r="AO60" s="26"/>
      <c r="AP60" s="26"/>
      <c r="AQ60" s="26"/>
      <c r="AR60" s="6"/>
      <c r="AS60" s="273" t="str">
        <f t="shared" si="47"/>
        <v/>
      </c>
    </row>
    <row r="61" spans="1:47" s="100" customFormat="1" ht="15.75" customHeight="1" x14ac:dyDescent="0.3">
      <c r="A61" s="156"/>
      <c r="B61" s="89"/>
      <c r="C61" s="157" t="s">
        <v>25</v>
      </c>
      <c r="D61" s="25"/>
      <c r="E61" s="26"/>
      <c r="F61" s="26"/>
      <c r="G61" s="26"/>
      <c r="H61" s="6"/>
      <c r="I61" s="27" t="str">
        <f>IF(COUNTIF(I12:I50,"AV")=0,"",COUNTIF(I12:I50,"AV"))</f>
        <v/>
      </c>
      <c r="J61" s="25"/>
      <c r="K61" s="26"/>
      <c r="L61" s="26"/>
      <c r="M61" s="26"/>
      <c r="N61" s="6"/>
      <c r="O61" s="27" t="str">
        <f>IF(COUNTIF(O12:O50,"AV")=0,"",COUNTIF(O12:O50,"AV"))</f>
        <v/>
      </c>
      <c r="P61" s="25"/>
      <c r="Q61" s="26"/>
      <c r="R61" s="26"/>
      <c r="S61" s="26"/>
      <c r="T61" s="6"/>
      <c r="U61" s="27" t="str">
        <f>IF(COUNTIF(U12:U50,"AV")=0,"",COUNTIF(U12:U50,"AV"))</f>
        <v/>
      </c>
      <c r="V61" s="25"/>
      <c r="W61" s="26"/>
      <c r="X61" s="26"/>
      <c r="Y61" s="26"/>
      <c r="Z61" s="6"/>
      <c r="AA61" s="27" t="str">
        <f>IF(COUNTIF(AA12:AA50,"AV")=0,"",COUNTIF(AA12:AA50,"AV"))</f>
        <v/>
      </c>
      <c r="AB61" s="25"/>
      <c r="AC61" s="26"/>
      <c r="AD61" s="26"/>
      <c r="AE61" s="26"/>
      <c r="AF61" s="6"/>
      <c r="AG61" s="27" t="str">
        <f>IF(COUNTIF(AG12:AG50,"AV")=0,"",COUNTIF(AG12:AG50,"AV"))</f>
        <v/>
      </c>
      <c r="AH61" s="25"/>
      <c r="AI61" s="26"/>
      <c r="AJ61" s="26"/>
      <c r="AK61" s="26"/>
      <c r="AL61" s="6"/>
      <c r="AM61" s="27" t="str">
        <f>IF(COUNTIF(AM12:AM50,"AV")=0,"",COUNTIF(AM12:AM50,"AV"))</f>
        <v/>
      </c>
      <c r="AN61" s="28"/>
      <c r="AO61" s="26"/>
      <c r="AP61" s="26"/>
      <c r="AQ61" s="26"/>
      <c r="AR61" s="6"/>
      <c r="AS61" s="273" t="str">
        <f t="shared" si="47"/>
        <v/>
      </c>
    </row>
    <row r="62" spans="1:47" s="100" customFormat="1" ht="15.75" customHeight="1" x14ac:dyDescent="0.3">
      <c r="A62" s="156"/>
      <c r="B62" s="89"/>
      <c r="C62" s="157" t="s">
        <v>61</v>
      </c>
      <c r="D62" s="25"/>
      <c r="E62" s="26"/>
      <c r="F62" s="26"/>
      <c r="G62" s="26"/>
      <c r="H62" s="6"/>
      <c r="I62" s="27" t="str">
        <f>IF(COUNTIF(I12:I50,"KV")=0,"",COUNTIF(I12:I50,"KV"))</f>
        <v/>
      </c>
      <c r="J62" s="25"/>
      <c r="K62" s="26"/>
      <c r="L62" s="26"/>
      <c r="M62" s="26"/>
      <c r="N62" s="6"/>
      <c r="O62" s="27" t="str">
        <f>IF(COUNTIF(O12:O50,"KV")=0,"",COUNTIF(O12:O50,"KV"))</f>
        <v/>
      </c>
      <c r="P62" s="25"/>
      <c r="Q62" s="26"/>
      <c r="R62" s="26"/>
      <c r="S62" s="26"/>
      <c r="T62" s="6"/>
      <c r="U62" s="27" t="str">
        <f>IF(COUNTIF(U12:U50,"KV")=0,"",COUNTIF(U12:U50,"KV"))</f>
        <v/>
      </c>
      <c r="V62" s="25"/>
      <c r="W62" s="26"/>
      <c r="X62" s="26"/>
      <c r="Y62" s="26"/>
      <c r="Z62" s="6"/>
      <c r="AA62" s="27" t="str">
        <f>IF(COUNTIF(AA12:AA50,"KV")=0,"",COUNTIF(AA12:AA50,"KV"))</f>
        <v/>
      </c>
      <c r="AB62" s="25"/>
      <c r="AC62" s="26"/>
      <c r="AD62" s="26"/>
      <c r="AE62" s="26"/>
      <c r="AF62" s="6"/>
      <c r="AG62" s="27" t="str">
        <f>IF(COUNTIF(AG12:AG50,"KV")=0,"",COUNTIF(AG12:AG50,"KV"))</f>
        <v/>
      </c>
      <c r="AH62" s="25"/>
      <c r="AI62" s="26"/>
      <c r="AJ62" s="26"/>
      <c r="AK62" s="26"/>
      <c r="AL62" s="6"/>
      <c r="AM62" s="27" t="str">
        <f>IF(COUNTIF(AM12:AM50,"KV")=0,"",COUNTIF(AM12:AM50,"KV"))</f>
        <v/>
      </c>
      <c r="AN62" s="28"/>
      <c r="AO62" s="26"/>
      <c r="AP62" s="26"/>
      <c r="AQ62" s="26"/>
      <c r="AR62" s="6"/>
      <c r="AS62" s="273" t="str">
        <f t="shared" si="47"/>
        <v/>
      </c>
    </row>
    <row r="63" spans="1:47" s="100" customFormat="1" ht="15.75" customHeight="1" x14ac:dyDescent="0.3">
      <c r="A63" s="156"/>
      <c r="B63" s="89"/>
      <c r="C63" s="157" t="s">
        <v>62</v>
      </c>
      <c r="D63" s="31"/>
      <c r="E63" s="32"/>
      <c r="F63" s="32"/>
      <c r="G63" s="32"/>
      <c r="H63" s="13"/>
      <c r="I63" s="27" t="str">
        <f>IF(COUNTIF(I12:I50,"SZG")=0,"",COUNTIF(I12:I50,"SZG"))</f>
        <v/>
      </c>
      <c r="J63" s="31"/>
      <c r="K63" s="32"/>
      <c r="L63" s="32"/>
      <c r="M63" s="32"/>
      <c r="N63" s="13"/>
      <c r="O63" s="27" t="str">
        <f>IF(COUNTIF(O12:O50,"SZG")=0,"",COUNTIF(O12:O50,"SZG"))</f>
        <v/>
      </c>
      <c r="P63" s="31"/>
      <c r="Q63" s="32"/>
      <c r="R63" s="32"/>
      <c r="S63" s="32"/>
      <c r="T63" s="13"/>
      <c r="U63" s="27" t="str">
        <f>IF(COUNTIF(U12:U50,"SZG")=0,"",COUNTIF(U12:U50,"SZG"))</f>
        <v/>
      </c>
      <c r="V63" s="31"/>
      <c r="W63" s="32"/>
      <c r="X63" s="32"/>
      <c r="Y63" s="32"/>
      <c r="Z63" s="13"/>
      <c r="AA63" s="27" t="str">
        <f>IF(COUNTIF(AA12:AA50,"SZG")=0,"",COUNTIF(AA12:AA50,"SZG"))</f>
        <v/>
      </c>
      <c r="AB63" s="31"/>
      <c r="AC63" s="32"/>
      <c r="AD63" s="32"/>
      <c r="AE63" s="32"/>
      <c r="AF63" s="13"/>
      <c r="AG63" s="27" t="str">
        <f>IF(COUNTIF(AG12:AG50,"SZG")=0,"",COUNTIF(AG12:AG50,"SZG"))</f>
        <v/>
      </c>
      <c r="AH63" s="31"/>
      <c r="AI63" s="32"/>
      <c r="AJ63" s="32"/>
      <c r="AK63" s="32"/>
      <c r="AL63" s="13"/>
      <c r="AM63" s="27" t="str">
        <f>IF(COUNTIF(AM12:AM50,"SZG")=0,"",COUNTIF(AM12:AM50,"SZG"))</f>
        <v/>
      </c>
      <c r="AN63" s="28"/>
      <c r="AO63" s="26"/>
      <c r="AP63" s="26"/>
      <c r="AQ63" s="26"/>
      <c r="AR63" s="6"/>
      <c r="AS63" s="273" t="str">
        <f t="shared" si="47"/>
        <v/>
      </c>
    </row>
    <row r="64" spans="1:47" s="100" customFormat="1" ht="15.75" customHeight="1" x14ac:dyDescent="0.3">
      <c r="A64" s="156"/>
      <c r="B64" s="89"/>
      <c r="C64" s="157" t="s">
        <v>63</v>
      </c>
      <c r="D64" s="31"/>
      <c r="E64" s="32"/>
      <c r="F64" s="32"/>
      <c r="G64" s="32"/>
      <c r="H64" s="13"/>
      <c r="I64" s="27" t="str">
        <f>IF(COUNTIF(I12:I50,"ZV")=0,"",COUNTIF(I12:I50,"ZV"))</f>
        <v/>
      </c>
      <c r="J64" s="31"/>
      <c r="K64" s="32"/>
      <c r="L64" s="32"/>
      <c r="M64" s="32"/>
      <c r="N64" s="13"/>
      <c r="O64" s="27" t="str">
        <f>IF(COUNTIF(O12:O50,"ZV")=0,"",COUNTIF(O12:O50,"ZV"))</f>
        <v/>
      </c>
      <c r="P64" s="31"/>
      <c r="Q64" s="32"/>
      <c r="R64" s="32"/>
      <c r="S64" s="32"/>
      <c r="T64" s="13"/>
      <c r="U64" s="27" t="str">
        <f>IF(COUNTIF(U12:U50,"ZV")=0,"",COUNTIF(U12:U50,"ZV"))</f>
        <v/>
      </c>
      <c r="V64" s="31"/>
      <c r="W64" s="32"/>
      <c r="X64" s="32"/>
      <c r="Y64" s="32"/>
      <c r="Z64" s="13"/>
      <c r="AA64" s="27" t="str">
        <f>IF(COUNTIF(AA12:AA50,"ZV")=0,"",COUNTIF(AA12:AA50,"ZV"))</f>
        <v/>
      </c>
      <c r="AB64" s="31"/>
      <c r="AC64" s="32"/>
      <c r="AD64" s="32"/>
      <c r="AE64" s="32"/>
      <c r="AF64" s="13"/>
      <c r="AG64" s="27" t="str">
        <f>IF(COUNTIF(AG12:AG50,"ZV")=0,"",COUNTIF(AG12:AG50,"ZV"))</f>
        <v/>
      </c>
      <c r="AH64" s="31"/>
      <c r="AI64" s="32"/>
      <c r="AJ64" s="32"/>
      <c r="AK64" s="32"/>
      <c r="AL64" s="13"/>
      <c r="AM64" s="27" t="str">
        <f>IF(COUNTIF(AM12:AM50,"ZV")=0,"",COUNTIF(AM12:AM50,"ZV"))</f>
        <v/>
      </c>
      <c r="AN64" s="28"/>
      <c r="AO64" s="26"/>
      <c r="AP64" s="26"/>
      <c r="AQ64" s="26"/>
      <c r="AR64" s="6"/>
      <c r="AS64" s="273" t="str">
        <f t="shared" si="47"/>
        <v/>
      </c>
    </row>
    <row r="65" spans="1:45" s="100" customFormat="1" ht="15.75" customHeight="1" thickBot="1" x14ac:dyDescent="0.35">
      <c r="A65" s="274"/>
      <c r="B65" s="275"/>
      <c r="C65" s="276" t="s">
        <v>26</v>
      </c>
      <c r="D65" s="277"/>
      <c r="E65" s="278"/>
      <c r="F65" s="278"/>
      <c r="G65" s="278"/>
      <c r="H65" s="279"/>
      <c r="I65" s="280" t="str">
        <f>IF(SUM(I53:I64)=0,"",SUM(I53:I64))</f>
        <v/>
      </c>
      <c r="J65" s="277"/>
      <c r="K65" s="278"/>
      <c r="L65" s="278"/>
      <c r="M65" s="278"/>
      <c r="N65" s="279"/>
      <c r="O65" s="280">
        <f>IF(SUM(O53:O64)=0,"",SUM(O53:O64))</f>
        <v>1</v>
      </c>
      <c r="P65" s="277"/>
      <c r="Q65" s="278"/>
      <c r="R65" s="278"/>
      <c r="S65" s="278"/>
      <c r="T65" s="279"/>
      <c r="U65" s="280">
        <f>IF(SUM(U53:U64)=0,"",SUM(U53:U64))</f>
        <v>1</v>
      </c>
      <c r="V65" s="277"/>
      <c r="W65" s="278"/>
      <c r="X65" s="278"/>
      <c r="Y65" s="278"/>
      <c r="Z65" s="279"/>
      <c r="AA65" s="280">
        <f>IF(SUM(AA53:AA64)=0,"",SUM(AA53:AA64))</f>
        <v>6</v>
      </c>
      <c r="AB65" s="277"/>
      <c r="AC65" s="278"/>
      <c r="AD65" s="278"/>
      <c r="AE65" s="278"/>
      <c r="AF65" s="279"/>
      <c r="AG65" s="280">
        <f>IF(SUM(AG53:AG64)=0,"",SUM(AG53:AG64))</f>
        <v>6</v>
      </c>
      <c r="AH65" s="277"/>
      <c r="AI65" s="278"/>
      <c r="AJ65" s="278"/>
      <c r="AK65" s="278"/>
      <c r="AL65" s="279"/>
      <c r="AM65" s="280">
        <f>IF(SUM(AM53:AM64)=0,"",SUM(AM53:AM64))</f>
        <v>5</v>
      </c>
      <c r="AN65" s="281"/>
      <c r="AO65" s="278"/>
      <c r="AP65" s="278"/>
      <c r="AQ65" s="278"/>
      <c r="AR65" s="279"/>
      <c r="AS65" s="282">
        <f t="shared" si="47"/>
        <v>19</v>
      </c>
    </row>
    <row r="66" spans="1:45" s="100" customFormat="1" ht="15.75" customHeight="1" thickTop="1" x14ac:dyDescent="0.25">
      <c r="A66" s="159"/>
      <c r="B66" s="160"/>
      <c r="C66" s="160"/>
    </row>
    <row r="67" spans="1:45" s="100" customFormat="1" ht="15.75" customHeight="1" x14ac:dyDescent="0.25">
      <c r="A67" s="159"/>
      <c r="B67" s="160"/>
      <c r="C67" s="160"/>
    </row>
    <row r="68" spans="1:45" s="100" customFormat="1" ht="15.75" customHeight="1" x14ac:dyDescent="0.25">
      <c r="A68" s="159"/>
      <c r="B68" s="160"/>
      <c r="C68" s="160"/>
    </row>
    <row r="69" spans="1:45" s="100" customFormat="1" ht="15.75" customHeight="1" x14ac:dyDescent="0.25">
      <c r="A69" s="159"/>
      <c r="B69" s="160"/>
      <c r="C69" s="160"/>
    </row>
    <row r="70" spans="1:45" s="100" customFormat="1" ht="15.75" customHeight="1" x14ac:dyDescent="0.25">
      <c r="A70" s="159"/>
      <c r="B70" s="160"/>
      <c r="C70" s="160"/>
    </row>
    <row r="71" spans="1:45" s="100" customFormat="1" ht="15.75" customHeight="1" x14ac:dyDescent="0.25">
      <c r="A71" s="159"/>
      <c r="B71" s="160"/>
      <c r="C71" s="160"/>
    </row>
    <row r="72" spans="1:45" s="100" customFormat="1" ht="15.75" customHeight="1" x14ac:dyDescent="0.25">
      <c r="A72" s="159"/>
      <c r="B72" s="160"/>
      <c r="C72" s="160"/>
    </row>
    <row r="73" spans="1:45" s="100" customFormat="1" ht="15.75" customHeight="1" x14ac:dyDescent="0.25">
      <c r="A73" s="159"/>
      <c r="B73" s="160"/>
      <c r="C73" s="160"/>
    </row>
    <row r="74" spans="1:45" s="100" customFormat="1" ht="15.75" customHeight="1" x14ac:dyDescent="0.25">
      <c r="A74" s="159"/>
      <c r="B74" s="160"/>
      <c r="C74" s="160"/>
    </row>
    <row r="75" spans="1:45" s="100" customFormat="1" ht="15.75" customHeight="1" x14ac:dyDescent="0.25">
      <c r="A75" s="159"/>
      <c r="B75" s="160"/>
      <c r="C75" s="160"/>
    </row>
    <row r="76" spans="1:45" s="100" customFormat="1" ht="15.75" customHeight="1" x14ac:dyDescent="0.25">
      <c r="A76" s="159"/>
      <c r="B76" s="160"/>
      <c r="C76" s="160"/>
    </row>
    <row r="77" spans="1:45" s="100" customFormat="1" ht="15.75" customHeight="1" x14ac:dyDescent="0.25">
      <c r="A77" s="159"/>
      <c r="B77" s="160"/>
      <c r="C77" s="160"/>
    </row>
    <row r="78" spans="1:45" s="100" customFormat="1" ht="15.75" customHeight="1" x14ac:dyDescent="0.25">
      <c r="A78" s="159"/>
      <c r="B78" s="160"/>
      <c r="C78" s="160"/>
    </row>
    <row r="79" spans="1:45" s="100" customFormat="1" ht="15.75" customHeight="1" x14ac:dyDescent="0.25">
      <c r="A79" s="159"/>
      <c r="B79" s="160"/>
      <c r="C79" s="160"/>
    </row>
    <row r="80" spans="1:45" s="100" customFormat="1" ht="15.75" customHeight="1" x14ac:dyDescent="0.25">
      <c r="A80" s="159"/>
      <c r="B80" s="160"/>
      <c r="C80" s="160"/>
    </row>
    <row r="81" spans="1:3" s="100" customFormat="1" ht="15.75" customHeight="1" x14ac:dyDescent="0.25">
      <c r="A81" s="159"/>
      <c r="B81" s="160"/>
      <c r="C81" s="160"/>
    </row>
    <row r="82" spans="1:3" s="100" customFormat="1" ht="15.75" customHeight="1" x14ac:dyDescent="0.25">
      <c r="A82" s="159"/>
      <c r="B82" s="160"/>
      <c r="C82" s="160"/>
    </row>
    <row r="83" spans="1:3" s="100" customFormat="1" ht="15.75" customHeight="1" x14ac:dyDescent="0.25">
      <c r="A83" s="159"/>
      <c r="B83" s="160"/>
      <c r="C83" s="160"/>
    </row>
    <row r="84" spans="1:3" s="100" customFormat="1" ht="15.75" customHeight="1" x14ac:dyDescent="0.25">
      <c r="A84" s="159"/>
      <c r="B84" s="160"/>
      <c r="C84" s="160"/>
    </row>
    <row r="85" spans="1:3" s="100" customFormat="1" ht="15.75" customHeight="1" x14ac:dyDescent="0.25">
      <c r="A85" s="159"/>
      <c r="B85" s="160"/>
      <c r="C85" s="160"/>
    </row>
    <row r="86" spans="1:3" s="100" customFormat="1" ht="15.75" customHeight="1" x14ac:dyDescent="0.25">
      <c r="A86" s="159"/>
      <c r="B86" s="160"/>
      <c r="C86" s="160"/>
    </row>
    <row r="87" spans="1:3" s="100" customFormat="1" ht="15.75" customHeight="1" x14ac:dyDescent="0.25">
      <c r="A87" s="159"/>
      <c r="B87" s="160"/>
      <c r="C87" s="160"/>
    </row>
    <row r="88" spans="1:3" s="100" customFormat="1" ht="15.75" customHeight="1" x14ac:dyDescent="0.25">
      <c r="A88" s="159"/>
      <c r="B88" s="160"/>
      <c r="C88" s="160"/>
    </row>
    <row r="89" spans="1:3" s="100" customFormat="1" ht="15.75" customHeight="1" x14ac:dyDescent="0.25">
      <c r="A89" s="159"/>
      <c r="B89" s="160"/>
      <c r="C89" s="160"/>
    </row>
    <row r="90" spans="1:3" s="100" customFormat="1" ht="15.75" customHeight="1" x14ac:dyDescent="0.25">
      <c r="A90" s="159"/>
      <c r="B90" s="160"/>
      <c r="C90" s="160"/>
    </row>
    <row r="91" spans="1:3" s="100" customFormat="1" ht="15.75" customHeight="1" x14ac:dyDescent="0.25">
      <c r="A91" s="159"/>
      <c r="B91" s="160"/>
      <c r="C91" s="160"/>
    </row>
    <row r="92" spans="1:3" s="100" customFormat="1" ht="15.75" customHeight="1" x14ac:dyDescent="0.25">
      <c r="A92" s="159"/>
      <c r="B92" s="160"/>
      <c r="C92" s="160"/>
    </row>
    <row r="93" spans="1:3" s="100" customFormat="1" ht="15.75" customHeight="1" x14ac:dyDescent="0.25">
      <c r="A93" s="159"/>
      <c r="B93" s="160"/>
      <c r="C93" s="160"/>
    </row>
    <row r="94" spans="1:3" s="100" customFormat="1" ht="15.75" customHeight="1" x14ac:dyDescent="0.25">
      <c r="A94" s="159"/>
      <c r="B94" s="160"/>
      <c r="C94" s="160"/>
    </row>
    <row r="95" spans="1:3" s="100" customFormat="1" ht="15.75" customHeight="1" x14ac:dyDescent="0.25">
      <c r="A95" s="159"/>
      <c r="B95" s="160"/>
      <c r="C95" s="160"/>
    </row>
    <row r="96" spans="1:3" s="100" customFormat="1" ht="15.75" customHeight="1" x14ac:dyDescent="0.25">
      <c r="A96" s="159"/>
      <c r="B96" s="160"/>
      <c r="C96" s="160"/>
    </row>
    <row r="97" spans="1:3" s="100" customFormat="1" ht="15.75" customHeight="1" x14ac:dyDescent="0.25">
      <c r="A97" s="159"/>
      <c r="B97" s="160"/>
      <c r="C97" s="160"/>
    </row>
    <row r="98" spans="1:3" s="100" customFormat="1" ht="15.75" customHeight="1" x14ac:dyDescent="0.25">
      <c r="A98" s="159"/>
      <c r="B98" s="160"/>
      <c r="C98" s="160"/>
    </row>
    <row r="99" spans="1:3" s="100" customFormat="1" ht="15.75" customHeight="1" x14ac:dyDescent="0.25">
      <c r="A99" s="159"/>
      <c r="B99" s="160"/>
      <c r="C99" s="160"/>
    </row>
    <row r="100" spans="1:3" s="100" customFormat="1" ht="15.75" customHeight="1" x14ac:dyDescent="0.25">
      <c r="A100" s="159"/>
      <c r="B100" s="160"/>
      <c r="C100" s="160"/>
    </row>
    <row r="101" spans="1:3" s="100" customFormat="1" ht="15.75" customHeight="1" x14ac:dyDescent="0.25">
      <c r="A101" s="159"/>
      <c r="B101" s="160"/>
      <c r="C101" s="160"/>
    </row>
    <row r="102" spans="1:3" s="100" customFormat="1" ht="15.75" customHeight="1" x14ac:dyDescent="0.25">
      <c r="A102" s="159"/>
      <c r="B102" s="160"/>
      <c r="C102" s="160"/>
    </row>
    <row r="103" spans="1:3" s="100" customFormat="1" ht="15.75" customHeight="1" x14ac:dyDescent="0.25">
      <c r="A103" s="159"/>
      <c r="B103" s="160"/>
      <c r="C103" s="160"/>
    </row>
    <row r="104" spans="1:3" s="100" customFormat="1" ht="15.75" customHeight="1" x14ac:dyDescent="0.25">
      <c r="A104" s="159"/>
      <c r="B104" s="160"/>
      <c r="C104" s="160"/>
    </row>
    <row r="105" spans="1:3" s="100" customFormat="1" ht="15.75" customHeight="1" x14ac:dyDescent="0.25">
      <c r="A105" s="159"/>
      <c r="B105" s="160"/>
      <c r="C105" s="160"/>
    </row>
    <row r="106" spans="1:3" s="100" customFormat="1" ht="15.75" customHeight="1" x14ac:dyDescent="0.25">
      <c r="A106" s="159"/>
      <c r="B106" s="160"/>
      <c r="C106" s="160"/>
    </row>
    <row r="107" spans="1:3" s="100" customFormat="1" ht="15.75" customHeight="1" x14ac:dyDescent="0.25">
      <c r="A107" s="159"/>
      <c r="B107" s="160"/>
      <c r="C107" s="160"/>
    </row>
    <row r="108" spans="1:3" s="100" customFormat="1" ht="15.75" customHeight="1" x14ac:dyDescent="0.25">
      <c r="A108" s="159"/>
      <c r="B108" s="160"/>
      <c r="C108" s="160"/>
    </row>
    <row r="109" spans="1:3" s="100" customFormat="1" ht="15.75" customHeight="1" x14ac:dyDescent="0.25">
      <c r="A109" s="159"/>
      <c r="B109" s="160"/>
      <c r="C109" s="160"/>
    </row>
    <row r="110" spans="1:3" s="100" customFormat="1" ht="15.75" customHeight="1" x14ac:dyDescent="0.25">
      <c r="A110" s="159"/>
      <c r="B110" s="160"/>
      <c r="C110" s="160"/>
    </row>
    <row r="111" spans="1:3" s="100" customFormat="1" ht="15.75" customHeight="1" x14ac:dyDescent="0.25">
      <c r="A111" s="159"/>
      <c r="B111" s="160"/>
      <c r="C111" s="160"/>
    </row>
    <row r="112" spans="1:3" s="100" customFormat="1" ht="15.75" customHeight="1" x14ac:dyDescent="0.25">
      <c r="A112" s="159"/>
      <c r="B112" s="160"/>
      <c r="C112" s="160"/>
    </row>
    <row r="113" spans="1:3" s="100" customFormat="1" ht="15.75" customHeight="1" x14ac:dyDescent="0.25">
      <c r="A113" s="159"/>
      <c r="B113" s="160"/>
      <c r="C113" s="160"/>
    </row>
    <row r="114" spans="1:3" s="100" customFormat="1" ht="15.75" customHeight="1" x14ac:dyDescent="0.25">
      <c r="A114" s="159"/>
      <c r="B114" s="160"/>
      <c r="C114" s="160"/>
    </row>
    <row r="115" spans="1:3" s="100" customFormat="1" ht="15.75" customHeight="1" x14ac:dyDescent="0.25">
      <c r="A115" s="159"/>
      <c r="B115" s="160"/>
      <c r="C115" s="160"/>
    </row>
    <row r="116" spans="1:3" s="100" customFormat="1" ht="15.75" customHeight="1" x14ac:dyDescent="0.25">
      <c r="A116" s="159"/>
      <c r="B116" s="160"/>
      <c r="C116" s="160"/>
    </row>
    <row r="117" spans="1:3" s="100" customFormat="1" ht="15.75" customHeight="1" x14ac:dyDescent="0.25">
      <c r="A117" s="159"/>
      <c r="B117" s="160"/>
      <c r="C117" s="160"/>
    </row>
    <row r="118" spans="1:3" s="100" customFormat="1" ht="15.75" customHeight="1" x14ac:dyDescent="0.25">
      <c r="A118" s="159"/>
      <c r="B118" s="160"/>
      <c r="C118" s="160"/>
    </row>
    <row r="119" spans="1:3" s="100" customFormat="1" ht="15.75" customHeight="1" x14ac:dyDescent="0.25">
      <c r="A119" s="159"/>
      <c r="B119" s="160"/>
      <c r="C119" s="160"/>
    </row>
    <row r="120" spans="1:3" s="100" customFormat="1" ht="15.75" customHeight="1" x14ac:dyDescent="0.25">
      <c r="A120" s="159"/>
      <c r="B120" s="160"/>
      <c r="C120" s="160"/>
    </row>
    <row r="121" spans="1:3" s="100" customFormat="1" ht="15.75" customHeight="1" x14ac:dyDescent="0.25">
      <c r="A121" s="159"/>
      <c r="B121" s="160"/>
      <c r="C121" s="160"/>
    </row>
    <row r="122" spans="1:3" s="100" customFormat="1" ht="15.75" customHeight="1" x14ac:dyDescent="0.25">
      <c r="A122" s="159"/>
      <c r="B122" s="160"/>
      <c r="C122" s="160"/>
    </row>
    <row r="123" spans="1:3" s="100" customFormat="1" ht="15.75" customHeight="1" x14ac:dyDescent="0.25">
      <c r="A123" s="159"/>
      <c r="B123" s="160"/>
      <c r="C123" s="160"/>
    </row>
    <row r="124" spans="1:3" s="100" customFormat="1" ht="15.75" customHeight="1" x14ac:dyDescent="0.25">
      <c r="A124" s="159"/>
      <c r="B124" s="160"/>
      <c r="C124" s="160"/>
    </row>
    <row r="125" spans="1:3" s="100" customFormat="1" ht="15.75" customHeight="1" x14ac:dyDescent="0.25">
      <c r="A125" s="159"/>
      <c r="B125" s="160"/>
      <c r="C125" s="160"/>
    </row>
    <row r="126" spans="1:3" s="100" customFormat="1" ht="15.75" customHeight="1" x14ac:dyDescent="0.25">
      <c r="A126" s="159"/>
      <c r="B126" s="160"/>
      <c r="C126" s="160"/>
    </row>
    <row r="127" spans="1:3" s="100" customFormat="1" ht="15.75" customHeight="1" x14ac:dyDescent="0.25">
      <c r="A127" s="159"/>
      <c r="B127" s="160"/>
      <c r="C127" s="160"/>
    </row>
    <row r="128" spans="1:3" s="100" customFormat="1" ht="15.75" customHeight="1" x14ac:dyDescent="0.25">
      <c r="A128" s="159"/>
      <c r="B128" s="160"/>
      <c r="C128" s="160"/>
    </row>
    <row r="129" spans="1:45" s="100" customFormat="1" ht="15.75" customHeight="1" x14ac:dyDescent="0.25">
      <c r="A129" s="159"/>
      <c r="B129" s="160"/>
      <c r="C129" s="160"/>
    </row>
    <row r="130" spans="1:45" s="100" customFormat="1" ht="15.75" customHeight="1" x14ac:dyDescent="0.25">
      <c r="A130" s="159"/>
      <c r="B130" s="160"/>
      <c r="C130" s="160"/>
    </row>
    <row r="131" spans="1:45" s="100" customFormat="1" ht="15.75" customHeight="1" x14ac:dyDescent="0.25">
      <c r="A131" s="159"/>
      <c r="B131" s="98"/>
      <c r="C131" s="98"/>
    </row>
    <row r="132" spans="1:45" s="100" customFormat="1" ht="15.75" customHeight="1" x14ac:dyDescent="0.25">
      <c r="A132" s="159"/>
      <c r="B132" s="98"/>
      <c r="C132" s="98"/>
    </row>
    <row r="133" spans="1:45" s="100" customFormat="1" ht="15.75" customHeight="1" x14ac:dyDescent="0.25">
      <c r="A133" s="159"/>
      <c r="B133" s="98"/>
      <c r="C133" s="98"/>
    </row>
    <row r="134" spans="1:45" s="100" customFormat="1" ht="15.75" customHeight="1" x14ac:dyDescent="0.25">
      <c r="A134" s="159"/>
      <c r="B134" s="98"/>
      <c r="C134" s="98"/>
    </row>
    <row r="135" spans="1:45" s="100" customFormat="1" ht="15.75" customHeight="1" x14ac:dyDescent="0.25">
      <c r="A135" s="159"/>
      <c r="B135" s="98"/>
      <c r="C135" s="98"/>
    </row>
    <row r="136" spans="1:45" s="100" customFormat="1" ht="15.75" customHeight="1" x14ac:dyDescent="0.25">
      <c r="A136" s="159"/>
      <c r="B136" s="98"/>
      <c r="C136" s="98"/>
    </row>
    <row r="137" spans="1:45" s="100" customFormat="1" ht="15.75" customHeight="1" x14ac:dyDescent="0.25">
      <c r="A137" s="159"/>
      <c r="B137" s="98"/>
      <c r="C137" s="98"/>
    </row>
    <row r="138" spans="1:45" ht="15.75" customHeight="1" x14ac:dyDescent="0.25">
      <c r="A138" s="159"/>
      <c r="B138" s="98"/>
      <c r="C138" s="98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</row>
    <row r="139" spans="1:45" ht="15.75" customHeight="1" x14ac:dyDescent="0.25">
      <c r="A139" s="159"/>
      <c r="B139" s="98"/>
      <c r="C139" s="98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</row>
    <row r="140" spans="1:45" ht="15.75" customHeight="1" x14ac:dyDescent="0.25">
      <c r="A140" s="161"/>
      <c r="B140" s="96"/>
      <c r="C140" s="96"/>
    </row>
    <row r="141" spans="1:45" ht="15.75" customHeight="1" x14ac:dyDescent="0.25">
      <c r="A141" s="161"/>
      <c r="B141" s="96"/>
      <c r="C141" s="96"/>
    </row>
    <row r="142" spans="1:45" ht="15.75" customHeight="1" x14ac:dyDescent="0.25">
      <c r="A142" s="161"/>
      <c r="B142" s="96"/>
      <c r="C142" s="96"/>
    </row>
    <row r="143" spans="1:45" ht="15.75" customHeight="1" x14ac:dyDescent="0.25">
      <c r="A143" s="161"/>
      <c r="B143" s="96"/>
      <c r="C143" s="96"/>
    </row>
    <row r="144" spans="1:45" ht="15.75" customHeight="1" x14ac:dyDescent="0.25">
      <c r="A144" s="161"/>
      <c r="B144" s="96"/>
      <c r="C144" s="96"/>
    </row>
    <row r="145" spans="1:3" ht="15.75" customHeight="1" x14ac:dyDescent="0.25">
      <c r="A145" s="161"/>
      <c r="B145" s="96"/>
      <c r="C145" s="96"/>
    </row>
    <row r="146" spans="1:3" ht="15.75" customHeight="1" x14ac:dyDescent="0.25">
      <c r="A146" s="161"/>
      <c r="B146" s="96"/>
      <c r="C146" s="96"/>
    </row>
    <row r="147" spans="1:3" ht="15.75" customHeight="1" x14ac:dyDescent="0.25">
      <c r="A147" s="161"/>
      <c r="B147" s="96"/>
      <c r="C147" s="96"/>
    </row>
    <row r="148" spans="1:3" ht="15.75" customHeight="1" x14ac:dyDescent="0.25">
      <c r="A148" s="161"/>
      <c r="B148" s="96"/>
      <c r="C148" s="96"/>
    </row>
    <row r="149" spans="1:3" ht="15.75" customHeight="1" x14ac:dyDescent="0.25">
      <c r="A149" s="161"/>
      <c r="B149" s="96"/>
      <c r="C149" s="96"/>
    </row>
    <row r="150" spans="1:3" ht="15.75" customHeight="1" x14ac:dyDescent="0.25">
      <c r="A150" s="161"/>
      <c r="B150" s="96"/>
      <c r="C150" s="96"/>
    </row>
    <row r="151" spans="1:3" ht="15.75" customHeight="1" x14ac:dyDescent="0.25">
      <c r="A151" s="161"/>
      <c r="B151" s="96"/>
      <c r="C151" s="96"/>
    </row>
    <row r="152" spans="1:3" ht="15.75" customHeight="1" x14ac:dyDescent="0.25">
      <c r="A152" s="161"/>
      <c r="B152" s="96"/>
      <c r="C152" s="96"/>
    </row>
    <row r="153" spans="1:3" ht="15.75" customHeight="1" x14ac:dyDescent="0.25">
      <c r="A153" s="161"/>
      <c r="B153" s="96"/>
      <c r="C153" s="96"/>
    </row>
    <row r="154" spans="1:3" ht="15.75" customHeight="1" x14ac:dyDescent="0.25">
      <c r="A154" s="161"/>
      <c r="B154" s="96"/>
      <c r="C154" s="96"/>
    </row>
    <row r="155" spans="1:3" ht="15.75" customHeight="1" x14ac:dyDescent="0.25">
      <c r="A155" s="161"/>
      <c r="B155" s="96"/>
      <c r="C155" s="96"/>
    </row>
    <row r="156" spans="1:3" ht="15.75" customHeight="1" x14ac:dyDescent="0.25">
      <c r="A156" s="161"/>
      <c r="B156" s="96"/>
      <c r="C156" s="96"/>
    </row>
    <row r="157" spans="1:3" ht="15.75" customHeight="1" x14ac:dyDescent="0.25">
      <c r="A157" s="161"/>
      <c r="B157" s="96"/>
      <c r="C157" s="96"/>
    </row>
    <row r="158" spans="1:3" ht="15.75" customHeight="1" x14ac:dyDescent="0.25">
      <c r="A158" s="161"/>
      <c r="B158" s="96"/>
      <c r="C158" s="96"/>
    </row>
    <row r="159" spans="1:3" ht="15.75" customHeight="1" x14ac:dyDescent="0.25">
      <c r="A159" s="161"/>
      <c r="B159" s="96"/>
      <c r="C159" s="96"/>
    </row>
    <row r="160" spans="1:3" ht="15.75" customHeight="1" x14ac:dyDescent="0.25">
      <c r="A160" s="161"/>
      <c r="B160" s="96"/>
      <c r="C160" s="96"/>
    </row>
    <row r="161" spans="1:3" ht="15.75" customHeight="1" x14ac:dyDescent="0.25">
      <c r="A161" s="161"/>
      <c r="B161" s="96"/>
      <c r="C161" s="96"/>
    </row>
    <row r="162" spans="1:3" ht="15.75" customHeight="1" x14ac:dyDescent="0.25">
      <c r="A162" s="161"/>
      <c r="B162" s="96"/>
      <c r="C162" s="96"/>
    </row>
    <row r="163" spans="1:3" ht="15.75" customHeight="1" x14ac:dyDescent="0.25">
      <c r="A163" s="161"/>
      <c r="B163" s="96"/>
      <c r="C163" s="96"/>
    </row>
    <row r="164" spans="1:3" ht="15.75" customHeight="1" x14ac:dyDescent="0.25">
      <c r="A164" s="161"/>
      <c r="B164" s="96"/>
      <c r="C164" s="96"/>
    </row>
    <row r="165" spans="1:3" ht="15.75" customHeight="1" x14ac:dyDescent="0.25">
      <c r="A165" s="161"/>
      <c r="B165" s="96"/>
      <c r="C165" s="96"/>
    </row>
    <row r="166" spans="1:3" ht="15.75" customHeight="1" x14ac:dyDescent="0.25">
      <c r="A166" s="161"/>
      <c r="B166" s="96"/>
      <c r="C166" s="96"/>
    </row>
    <row r="167" spans="1:3" ht="15.75" customHeight="1" x14ac:dyDescent="0.25">
      <c r="A167" s="161"/>
      <c r="B167" s="96"/>
      <c r="C167" s="96"/>
    </row>
    <row r="168" spans="1:3" ht="15.75" customHeight="1" x14ac:dyDescent="0.25">
      <c r="A168" s="161"/>
      <c r="B168" s="96"/>
      <c r="C168" s="96"/>
    </row>
    <row r="169" spans="1:3" ht="15.75" customHeight="1" x14ac:dyDescent="0.25">
      <c r="A169" s="161"/>
      <c r="B169" s="96"/>
      <c r="C169" s="96"/>
    </row>
    <row r="170" spans="1:3" ht="15.75" customHeight="1" x14ac:dyDescent="0.25">
      <c r="A170" s="161"/>
      <c r="B170" s="96"/>
      <c r="C170" s="96"/>
    </row>
    <row r="171" spans="1:3" ht="15.75" customHeight="1" x14ac:dyDescent="0.25">
      <c r="A171" s="161"/>
      <c r="B171" s="96"/>
      <c r="C171" s="96"/>
    </row>
    <row r="172" spans="1:3" x14ac:dyDescent="0.25">
      <c r="A172" s="161"/>
      <c r="B172" s="96"/>
      <c r="C172" s="96"/>
    </row>
    <row r="173" spans="1:3" x14ac:dyDescent="0.25">
      <c r="A173" s="161"/>
      <c r="B173" s="96"/>
      <c r="C173" s="96"/>
    </row>
    <row r="174" spans="1:3" x14ac:dyDescent="0.25">
      <c r="A174" s="161"/>
      <c r="B174" s="96"/>
      <c r="C174" s="96"/>
    </row>
    <row r="175" spans="1:3" x14ac:dyDescent="0.25">
      <c r="A175" s="161"/>
      <c r="B175" s="96"/>
      <c r="C175" s="96"/>
    </row>
    <row r="176" spans="1:3" x14ac:dyDescent="0.25">
      <c r="A176" s="161"/>
      <c r="B176" s="96"/>
      <c r="C176" s="96"/>
    </row>
    <row r="177" spans="1:3" x14ac:dyDescent="0.25">
      <c r="A177" s="161"/>
      <c r="B177" s="96"/>
      <c r="C177" s="96"/>
    </row>
    <row r="178" spans="1:3" x14ac:dyDescent="0.25">
      <c r="A178" s="161"/>
      <c r="B178" s="96"/>
      <c r="C178" s="96"/>
    </row>
    <row r="179" spans="1:3" x14ac:dyDescent="0.25">
      <c r="A179" s="161"/>
      <c r="B179" s="96"/>
      <c r="C179" s="96"/>
    </row>
    <row r="180" spans="1:3" x14ac:dyDescent="0.25">
      <c r="A180" s="161"/>
      <c r="B180" s="96"/>
      <c r="C180" s="96"/>
    </row>
    <row r="181" spans="1:3" x14ac:dyDescent="0.25">
      <c r="A181" s="161"/>
      <c r="B181" s="96"/>
      <c r="C181" s="96"/>
    </row>
    <row r="182" spans="1:3" x14ac:dyDescent="0.25">
      <c r="A182" s="161"/>
      <c r="B182" s="96"/>
      <c r="C182" s="96"/>
    </row>
    <row r="183" spans="1:3" x14ac:dyDescent="0.25">
      <c r="A183" s="161"/>
      <c r="B183" s="96"/>
      <c r="C183" s="96"/>
    </row>
    <row r="184" spans="1:3" x14ac:dyDescent="0.25">
      <c r="A184" s="161"/>
      <c r="B184" s="96"/>
      <c r="C184" s="96"/>
    </row>
    <row r="185" spans="1:3" x14ac:dyDescent="0.25">
      <c r="A185" s="161"/>
      <c r="B185" s="96"/>
      <c r="C185" s="96"/>
    </row>
    <row r="186" spans="1:3" x14ac:dyDescent="0.25">
      <c r="A186" s="161"/>
      <c r="B186" s="96"/>
      <c r="C186" s="96"/>
    </row>
    <row r="187" spans="1:3" x14ac:dyDescent="0.25">
      <c r="A187" s="161"/>
      <c r="B187" s="96"/>
      <c r="C187" s="96"/>
    </row>
    <row r="188" spans="1:3" x14ac:dyDescent="0.25">
      <c r="A188" s="161"/>
      <c r="B188" s="96"/>
      <c r="C188" s="96"/>
    </row>
    <row r="189" spans="1:3" x14ac:dyDescent="0.25">
      <c r="A189" s="161"/>
      <c r="B189" s="96"/>
      <c r="C189" s="96"/>
    </row>
    <row r="190" spans="1:3" x14ac:dyDescent="0.25">
      <c r="A190" s="161"/>
      <c r="B190" s="96"/>
      <c r="C190" s="96"/>
    </row>
    <row r="191" spans="1:3" x14ac:dyDescent="0.25">
      <c r="A191" s="161"/>
      <c r="B191" s="96"/>
      <c r="C191" s="96"/>
    </row>
    <row r="192" spans="1:3" x14ac:dyDescent="0.25">
      <c r="A192" s="161"/>
      <c r="B192" s="96"/>
      <c r="C192" s="96"/>
    </row>
    <row r="193" spans="1:3" x14ac:dyDescent="0.25">
      <c r="A193" s="161"/>
      <c r="B193" s="96"/>
      <c r="C193" s="96"/>
    </row>
    <row r="194" spans="1:3" x14ac:dyDescent="0.25">
      <c r="A194" s="161"/>
      <c r="B194" s="96"/>
      <c r="C194" s="96"/>
    </row>
    <row r="195" spans="1:3" x14ac:dyDescent="0.25">
      <c r="A195" s="161"/>
      <c r="B195" s="96"/>
      <c r="C195" s="96"/>
    </row>
    <row r="196" spans="1:3" x14ac:dyDescent="0.25">
      <c r="A196" s="161"/>
      <c r="B196" s="96"/>
      <c r="C196" s="96"/>
    </row>
    <row r="197" spans="1:3" x14ac:dyDescent="0.25">
      <c r="A197" s="161"/>
      <c r="B197" s="96"/>
      <c r="C197" s="96"/>
    </row>
    <row r="198" spans="1:3" x14ac:dyDescent="0.25">
      <c r="A198" s="161"/>
      <c r="B198" s="96"/>
      <c r="C198" s="96"/>
    </row>
    <row r="199" spans="1:3" x14ac:dyDescent="0.25">
      <c r="A199" s="161"/>
      <c r="B199" s="96"/>
      <c r="C199" s="96"/>
    </row>
    <row r="200" spans="1:3" x14ac:dyDescent="0.25">
      <c r="A200" s="161"/>
      <c r="B200" s="96"/>
      <c r="C200" s="96"/>
    </row>
    <row r="201" spans="1:3" x14ac:dyDescent="0.25">
      <c r="A201" s="161"/>
      <c r="B201" s="96"/>
      <c r="C201" s="96"/>
    </row>
    <row r="202" spans="1:3" x14ac:dyDescent="0.25">
      <c r="A202" s="161"/>
      <c r="B202" s="96"/>
      <c r="C202" s="96"/>
    </row>
    <row r="203" spans="1:3" x14ac:dyDescent="0.25">
      <c r="A203" s="161"/>
      <c r="B203" s="96"/>
      <c r="C203" s="96"/>
    </row>
    <row r="204" spans="1:3" x14ac:dyDescent="0.25">
      <c r="A204" s="161"/>
      <c r="B204" s="96"/>
      <c r="C204" s="96"/>
    </row>
    <row r="205" spans="1:3" x14ac:dyDescent="0.25">
      <c r="A205" s="161"/>
      <c r="B205" s="96"/>
      <c r="C205" s="96"/>
    </row>
    <row r="206" spans="1:3" x14ac:dyDescent="0.25">
      <c r="A206" s="161"/>
      <c r="B206" s="96"/>
      <c r="C206" s="96"/>
    </row>
    <row r="207" spans="1:3" x14ac:dyDescent="0.25">
      <c r="A207" s="161"/>
      <c r="B207" s="96"/>
      <c r="C207" s="96"/>
    </row>
    <row r="208" spans="1:3" x14ac:dyDescent="0.25">
      <c r="A208" s="161"/>
      <c r="B208" s="96"/>
      <c r="C208" s="96"/>
    </row>
    <row r="209" spans="1:3" x14ac:dyDescent="0.25">
      <c r="A209" s="161"/>
      <c r="B209" s="96"/>
      <c r="C209" s="96"/>
    </row>
    <row r="210" spans="1:3" x14ac:dyDescent="0.25">
      <c r="A210" s="161"/>
      <c r="B210" s="96"/>
      <c r="C210" s="96"/>
    </row>
    <row r="211" spans="1:3" x14ac:dyDescent="0.25">
      <c r="A211" s="161"/>
      <c r="B211" s="96"/>
      <c r="C211" s="96"/>
    </row>
    <row r="212" spans="1:3" x14ac:dyDescent="0.25">
      <c r="A212" s="161"/>
      <c r="B212" s="96"/>
      <c r="C212" s="96"/>
    </row>
    <row r="213" spans="1:3" x14ac:dyDescent="0.25">
      <c r="A213" s="161"/>
      <c r="B213" s="96"/>
      <c r="C213" s="96"/>
    </row>
    <row r="214" spans="1:3" x14ac:dyDescent="0.25">
      <c r="A214" s="161"/>
      <c r="B214" s="96"/>
      <c r="C214" s="96"/>
    </row>
    <row r="215" spans="1:3" x14ac:dyDescent="0.25">
      <c r="A215" s="161"/>
      <c r="B215" s="96"/>
      <c r="C215" s="96"/>
    </row>
    <row r="216" spans="1:3" x14ac:dyDescent="0.25">
      <c r="A216" s="161"/>
      <c r="B216" s="96"/>
      <c r="C216" s="96"/>
    </row>
    <row r="217" spans="1:3" x14ac:dyDescent="0.25">
      <c r="A217" s="161"/>
      <c r="B217" s="96"/>
      <c r="C217" s="96"/>
    </row>
    <row r="218" spans="1:3" x14ac:dyDescent="0.25">
      <c r="A218" s="161"/>
      <c r="B218" s="96"/>
      <c r="C218" s="96"/>
    </row>
    <row r="219" spans="1:3" x14ac:dyDescent="0.25">
      <c r="A219" s="161"/>
      <c r="B219" s="96"/>
      <c r="C219" s="96"/>
    </row>
    <row r="220" spans="1:3" x14ac:dyDescent="0.25">
      <c r="A220" s="161"/>
      <c r="B220" s="96"/>
      <c r="C220" s="96"/>
    </row>
    <row r="221" spans="1:3" x14ac:dyDescent="0.25">
      <c r="A221" s="161"/>
      <c r="B221" s="96"/>
      <c r="C221" s="96"/>
    </row>
    <row r="222" spans="1:3" x14ac:dyDescent="0.25">
      <c r="A222" s="161"/>
      <c r="B222" s="96"/>
      <c r="C222" s="96"/>
    </row>
    <row r="223" spans="1:3" x14ac:dyDescent="0.25">
      <c r="A223" s="161"/>
      <c r="B223" s="96"/>
      <c r="C223" s="96"/>
    </row>
    <row r="224" spans="1:3" x14ac:dyDescent="0.25">
      <c r="A224" s="161"/>
      <c r="B224" s="96"/>
      <c r="C224" s="96"/>
    </row>
    <row r="225" spans="1:3" x14ac:dyDescent="0.25">
      <c r="A225" s="161"/>
      <c r="B225" s="96"/>
      <c r="C225" s="96"/>
    </row>
    <row r="226" spans="1:3" x14ac:dyDescent="0.25">
      <c r="A226" s="161"/>
      <c r="B226" s="96"/>
      <c r="C226" s="96"/>
    </row>
    <row r="227" spans="1:3" x14ac:dyDescent="0.25">
      <c r="A227" s="161"/>
      <c r="B227" s="96"/>
      <c r="C227" s="96"/>
    </row>
    <row r="228" spans="1:3" x14ac:dyDescent="0.25">
      <c r="A228" s="161"/>
      <c r="B228" s="96"/>
      <c r="C228" s="96"/>
    </row>
    <row r="229" spans="1:3" x14ac:dyDescent="0.25">
      <c r="A229" s="161"/>
      <c r="B229" s="96"/>
      <c r="C229" s="96"/>
    </row>
    <row r="230" spans="1:3" x14ac:dyDescent="0.25">
      <c r="A230" s="161"/>
      <c r="B230" s="96"/>
      <c r="C230" s="96"/>
    </row>
    <row r="231" spans="1:3" x14ac:dyDescent="0.25">
      <c r="A231" s="161"/>
      <c r="B231" s="96"/>
      <c r="C231" s="96"/>
    </row>
    <row r="232" spans="1:3" x14ac:dyDescent="0.25">
      <c r="A232" s="161"/>
      <c r="B232" s="96"/>
      <c r="C232" s="96"/>
    </row>
    <row r="233" spans="1:3" x14ac:dyDescent="0.25">
      <c r="A233" s="161"/>
      <c r="B233" s="96"/>
      <c r="C233" s="96"/>
    </row>
    <row r="234" spans="1:3" x14ac:dyDescent="0.25">
      <c r="A234" s="161"/>
      <c r="B234" s="96"/>
      <c r="C234" s="96"/>
    </row>
    <row r="235" spans="1:3" x14ac:dyDescent="0.25">
      <c r="A235" s="161"/>
      <c r="B235" s="96"/>
      <c r="C235" s="96"/>
    </row>
    <row r="236" spans="1:3" x14ac:dyDescent="0.25">
      <c r="A236" s="161"/>
      <c r="B236" s="96"/>
      <c r="C236" s="96"/>
    </row>
  </sheetData>
  <sheetProtection selectLockedCells="1"/>
  <protectedRanges>
    <protectedRange sqref="C52" name="Tartomány4"/>
    <protectedRange sqref="C64:C65" name="Tartomány4_1"/>
  </protectedRanges>
  <mergeCells count="55">
    <mergeCell ref="A6:A9"/>
    <mergeCell ref="B6:B9"/>
    <mergeCell ref="C6:C9"/>
    <mergeCell ref="D6:AA6"/>
    <mergeCell ref="AB6:AM6"/>
    <mergeCell ref="N8:N9"/>
    <mergeCell ref="AF8:AF9"/>
    <mergeCell ref="O8:O9"/>
    <mergeCell ref="P8:Q8"/>
    <mergeCell ref="R8:S8"/>
    <mergeCell ref="T8:T9"/>
    <mergeCell ref="U8:U9"/>
    <mergeCell ref="V8:W8"/>
    <mergeCell ref="A1:AS1"/>
    <mergeCell ref="A2:AS2"/>
    <mergeCell ref="A3:AS3"/>
    <mergeCell ref="A4:AS4"/>
    <mergeCell ref="A5:AS5"/>
    <mergeCell ref="AN6:AS7"/>
    <mergeCell ref="AT6:AT9"/>
    <mergeCell ref="AU6:AU9"/>
    <mergeCell ref="D7:I7"/>
    <mergeCell ref="J7:O7"/>
    <mergeCell ref="P7:U7"/>
    <mergeCell ref="V7:AA7"/>
    <mergeCell ref="AB7:AG7"/>
    <mergeCell ref="AH7:AM7"/>
    <mergeCell ref="D8:E8"/>
    <mergeCell ref="F8:G8"/>
    <mergeCell ref="H8:H9"/>
    <mergeCell ref="I8:I9"/>
    <mergeCell ref="J8:K8"/>
    <mergeCell ref="L8:M8"/>
    <mergeCell ref="AD8:AE8"/>
    <mergeCell ref="AP8:AQ8"/>
    <mergeCell ref="AR8:AR9"/>
    <mergeCell ref="AS8:AS9"/>
    <mergeCell ref="D41:AA41"/>
    <mergeCell ref="AB41:AM41"/>
    <mergeCell ref="AN41:AS41"/>
    <mergeCell ref="AG8:AG9"/>
    <mergeCell ref="AH8:AI8"/>
    <mergeCell ref="AJ8:AK8"/>
    <mergeCell ref="AL8:AL9"/>
    <mergeCell ref="AM8:AM9"/>
    <mergeCell ref="AN8:AO8"/>
    <mergeCell ref="X8:Y8"/>
    <mergeCell ref="Z8:Z9"/>
    <mergeCell ref="AA8:AA9"/>
    <mergeCell ref="AB8:AC8"/>
    <mergeCell ref="D47:AA47"/>
    <mergeCell ref="AB47:AM47"/>
    <mergeCell ref="AN47:AS47"/>
    <mergeCell ref="A51:AA51"/>
    <mergeCell ref="A52:AA52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D25"/>
  <sheetViews>
    <sheetView workbookViewId="0">
      <selection activeCell="A13" sqref="A13:XFD13"/>
    </sheetView>
  </sheetViews>
  <sheetFormatPr defaultRowHeight="12.75" x14ac:dyDescent="0.2"/>
  <cols>
    <col min="1" max="1" width="13.33203125" bestFit="1" customWidth="1"/>
    <col min="2" max="2" width="61.83203125" customWidth="1"/>
    <col min="3" max="3" width="14.1640625" customWidth="1"/>
    <col min="4" max="4" width="58.5" customWidth="1"/>
  </cols>
  <sheetData>
    <row r="1" spans="1:4" ht="15.75" x14ac:dyDescent="0.2">
      <c r="A1" s="578" t="s">
        <v>296</v>
      </c>
      <c r="B1" s="578"/>
      <c r="C1" s="578"/>
      <c r="D1" s="578"/>
    </row>
    <row r="2" spans="1:4" ht="16.5" thickBot="1" x14ac:dyDescent="0.25">
      <c r="A2" s="579" t="s">
        <v>275</v>
      </c>
      <c r="B2" s="579"/>
      <c r="C2" s="579"/>
      <c r="D2" s="579"/>
    </row>
    <row r="3" spans="1:4" ht="16.5" thickTop="1" x14ac:dyDescent="0.25">
      <c r="A3" s="580" t="s">
        <v>276</v>
      </c>
      <c r="B3" s="582" t="s">
        <v>277</v>
      </c>
      <c r="C3" s="582" t="s">
        <v>278</v>
      </c>
      <c r="D3" s="584"/>
    </row>
    <row r="4" spans="1:4" ht="15.75" x14ac:dyDescent="0.25">
      <c r="A4" s="581"/>
      <c r="B4" s="583"/>
      <c r="C4" s="334" t="s">
        <v>276</v>
      </c>
      <c r="D4" s="289" t="s">
        <v>279</v>
      </c>
    </row>
    <row r="5" spans="1:4" ht="15.75" x14ac:dyDescent="0.25">
      <c r="A5" s="311" t="s">
        <v>202</v>
      </c>
      <c r="B5" s="312" t="s">
        <v>262</v>
      </c>
      <c r="C5" s="313" t="s">
        <v>203</v>
      </c>
      <c r="D5" s="295" t="s">
        <v>261</v>
      </c>
    </row>
    <row r="6" spans="1:4" ht="15.75" x14ac:dyDescent="0.25">
      <c r="A6" s="300" t="s">
        <v>136</v>
      </c>
      <c r="B6" s="301" t="s">
        <v>110</v>
      </c>
      <c r="C6" s="302" t="s">
        <v>138</v>
      </c>
      <c r="D6" s="295" t="s">
        <v>105</v>
      </c>
    </row>
    <row r="7" spans="1:4" ht="15.75" x14ac:dyDescent="0.25">
      <c r="A7" s="303" t="s">
        <v>170</v>
      </c>
      <c r="B7" s="304" t="s">
        <v>297</v>
      </c>
      <c r="C7" s="305" t="s">
        <v>174</v>
      </c>
      <c r="D7" s="306" t="s">
        <v>111</v>
      </c>
    </row>
    <row r="8" spans="1:4" ht="15.75" x14ac:dyDescent="0.25">
      <c r="A8" s="300" t="s">
        <v>173</v>
      </c>
      <c r="B8" s="301" t="s">
        <v>117</v>
      </c>
      <c r="C8" s="305" t="s">
        <v>170</v>
      </c>
      <c r="D8" s="306" t="s">
        <v>114</v>
      </c>
    </row>
    <row r="9" spans="1:4" ht="15.75" x14ac:dyDescent="0.25">
      <c r="A9" s="300" t="s">
        <v>171</v>
      </c>
      <c r="B9" s="304" t="s">
        <v>115</v>
      </c>
      <c r="C9" s="305" t="s">
        <v>175</v>
      </c>
      <c r="D9" s="306" t="s">
        <v>112</v>
      </c>
    </row>
    <row r="10" spans="1:4" ht="15.75" x14ac:dyDescent="0.25">
      <c r="A10" s="300" t="s">
        <v>259</v>
      </c>
      <c r="B10" s="304" t="s">
        <v>118</v>
      </c>
      <c r="C10" s="305" t="s">
        <v>171</v>
      </c>
      <c r="D10" s="306" t="s">
        <v>115</v>
      </c>
    </row>
    <row r="11" spans="1:4" ht="15.75" x14ac:dyDescent="0.25">
      <c r="A11" s="300" t="s">
        <v>344</v>
      </c>
      <c r="B11" s="306" t="s">
        <v>343</v>
      </c>
      <c r="C11" s="374" t="s">
        <v>269</v>
      </c>
      <c r="D11" s="306" t="s">
        <v>270</v>
      </c>
    </row>
    <row r="12" spans="1:4" ht="15.75" x14ac:dyDescent="0.25">
      <c r="A12" s="303" t="s">
        <v>345</v>
      </c>
      <c r="B12" s="304" t="s">
        <v>346</v>
      </c>
      <c r="C12" s="305" t="s">
        <v>344</v>
      </c>
      <c r="D12" s="306" t="s">
        <v>343</v>
      </c>
    </row>
    <row r="13" spans="1:4" ht="15.75" x14ac:dyDescent="0.25">
      <c r="A13" s="374" t="s">
        <v>347</v>
      </c>
      <c r="B13" s="306" t="s">
        <v>348</v>
      </c>
      <c r="C13" s="374" t="s">
        <v>269</v>
      </c>
      <c r="D13" s="306" t="s">
        <v>270</v>
      </c>
    </row>
    <row r="14" spans="1:4" ht="15.75" x14ac:dyDescent="0.25">
      <c r="A14" s="303" t="s">
        <v>350</v>
      </c>
      <c r="B14" s="304" t="s">
        <v>349</v>
      </c>
      <c r="C14" s="305" t="s">
        <v>347</v>
      </c>
      <c r="D14" s="306" t="s">
        <v>348</v>
      </c>
    </row>
    <row r="15" spans="1:4" ht="15.75" x14ac:dyDescent="0.2">
      <c r="A15" s="293" t="s">
        <v>172</v>
      </c>
      <c r="B15" s="336" t="s">
        <v>116</v>
      </c>
      <c r="C15" s="337" t="s">
        <v>176</v>
      </c>
      <c r="D15" s="338" t="s">
        <v>113</v>
      </c>
    </row>
    <row r="16" spans="1:4" ht="15.75" x14ac:dyDescent="0.2">
      <c r="A16" s="293" t="s">
        <v>251</v>
      </c>
      <c r="B16" s="336" t="s">
        <v>216</v>
      </c>
      <c r="C16" s="337" t="s">
        <v>250</v>
      </c>
      <c r="D16" s="338" t="s">
        <v>215</v>
      </c>
    </row>
    <row r="17" spans="1:4" ht="15.75" x14ac:dyDescent="0.2">
      <c r="A17" s="296" t="s">
        <v>192</v>
      </c>
      <c r="B17" s="297" t="s">
        <v>94</v>
      </c>
      <c r="C17" s="298" t="s">
        <v>191</v>
      </c>
      <c r="D17" s="299" t="s">
        <v>283</v>
      </c>
    </row>
    <row r="18" spans="1:4" ht="15.75" x14ac:dyDescent="0.2">
      <c r="A18" s="296" t="s">
        <v>193</v>
      </c>
      <c r="B18" s="297" t="s">
        <v>95</v>
      </c>
      <c r="C18" s="298" t="s">
        <v>192</v>
      </c>
      <c r="D18" s="299" t="s">
        <v>284</v>
      </c>
    </row>
    <row r="19" spans="1:4" ht="15.75" x14ac:dyDescent="0.2">
      <c r="A19" s="296" t="s">
        <v>194</v>
      </c>
      <c r="B19" s="297" t="s">
        <v>96</v>
      </c>
      <c r="C19" s="298" t="s">
        <v>193</v>
      </c>
      <c r="D19" s="299" t="s">
        <v>285</v>
      </c>
    </row>
    <row r="20" spans="1:4" ht="15.75" x14ac:dyDescent="0.2">
      <c r="A20" s="296" t="s">
        <v>195</v>
      </c>
      <c r="B20" s="297" t="s">
        <v>97</v>
      </c>
      <c r="C20" s="298" t="s">
        <v>194</v>
      </c>
      <c r="D20" s="299" t="s">
        <v>286</v>
      </c>
    </row>
    <row r="21" spans="1:4" ht="15.75" x14ac:dyDescent="0.2">
      <c r="A21" s="296" t="s">
        <v>196</v>
      </c>
      <c r="B21" s="297" t="s">
        <v>98</v>
      </c>
      <c r="C21" s="298" t="s">
        <v>195</v>
      </c>
      <c r="D21" s="299" t="s">
        <v>287</v>
      </c>
    </row>
    <row r="22" spans="1:4" ht="15.75" x14ac:dyDescent="0.25">
      <c r="A22" s="296" t="s">
        <v>314</v>
      </c>
      <c r="B22" s="344" t="s">
        <v>318</v>
      </c>
      <c r="C22" s="298" t="s">
        <v>313</v>
      </c>
      <c r="D22" s="346" t="s">
        <v>317</v>
      </c>
    </row>
    <row r="23" spans="1:4" ht="15.75" x14ac:dyDescent="0.25">
      <c r="A23" s="296" t="s">
        <v>315</v>
      </c>
      <c r="B23" s="344" t="s">
        <v>319</v>
      </c>
      <c r="C23" s="298" t="s">
        <v>314</v>
      </c>
      <c r="D23" s="346" t="s">
        <v>318</v>
      </c>
    </row>
    <row r="24" spans="1:4" ht="16.5" thickBot="1" x14ac:dyDescent="0.3">
      <c r="A24" s="341" t="s">
        <v>316</v>
      </c>
      <c r="B24" s="347" t="s">
        <v>320</v>
      </c>
      <c r="C24" s="342" t="s">
        <v>315</v>
      </c>
      <c r="D24" s="348" t="s">
        <v>319</v>
      </c>
    </row>
    <row r="25" spans="1:4" ht="13.5" thickTop="1" x14ac:dyDescent="0.2"/>
  </sheetData>
  <mergeCells count="5">
    <mergeCell ref="A1:D1"/>
    <mergeCell ref="A2:D2"/>
    <mergeCell ref="A3:A4"/>
    <mergeCell ref="B3:B4"/>
    <mergeCell ref="C3:D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workbookViewId="0">
      <selection activeCell="A5" sqref="A5:XFD5"/>
    </sheetView>
  </sheetViews>
  <sheetFormatPr defaultRowHeight="12.75" x14ac:dyDescent="0.2"/>
  <cols>
    <col min="1" max="1" width="13.33203125" bestFit="1" customWidth="1"/>
    <col min="2" max="2" width="55.6640625" bestFit="1" customWidth="1"/>
    <col min="3" max="3" width="13.33203125" bestFit="1" customWidth="1"/>
    <col min="4" max="4" width="60.83203125" customWidth="1"/>
  </cols>
  <sheetData>
    <row r="1" spans="1:5" ht="15.75" x14ac:dyDescent="0.2">
      <c r="A1" s="578" t="s">
        <v>274</v>
      </c>
      <c r="B1" s="578"/>
      <c r="C1" s="578"/>
      <c r="D1" s="578"/>
    </row>
    <row r="2" spans="1:5" ht="19.5" thickBot="1" x14ac:dyDescent="0.25">
      <c r="A2" s="585" t="s">
        <v>275</v>
      </c>
      <c r="B2" s="585"/>
      <c r="C2" s="585"/>
      <c r="D2" s="585"/>
    </row>
    <row r="3" spans="1:5" ht="16.5" thickTop="1" x14ac:dyDescent="0.25">
      <c r="A3" s="580" t="s">
        <v>276</v>
      </c>
      <c r="B3" s="582" t="s">
        <v>277</v>
      </c>
      <c r="C3" s="582" t="s">
        <v>278</v>
      </c>
      <c r="D3" s="584"/>
      <c r="E3" s="288"/>
    </row>
    <row r="4" spans="1:5" ht="15.75" x14ac:dyDescent="0.25">
      <c r="A4" s="581"/>
      <c r="B4" s="583"/>
      <c r="C4" s="334" t="s">
        <v>276</v>
      </c>
      <c r="D4" s="289" t="s">
        <v>279</v>
      </c>
      <c r="E4" s="288"/>
    </row>
    <row r="5" spans="1:5" ht="15.75" x14ac:dyDescent="0.25">
      <c r="A5" s="335" t="s">
        <v>202</v>
      </c>
      <c r="B5" s="336" t="s">
        <v>262</v>
      </c>
      <c r="C5" s="290" t="s">
        <v>203</v>
      </c>
      <c r="D5" s="291" t="s">
        <v>261</v>
      </c>
      <c r="E5" s="292"/>
    </row>
    <row r="6" spans="1:5" ht="15.75" x14ac:dyDescent="0.25">
      <c r="A6" s="293" t="s">
        <v>182</v>
      </c>
      <c r="B6" s="294" t="s">
        <v>122</v>
      </c>
      <c r="C6" s="290" t="s">
        <v>180</v>
      </c>
      <c r="D6" s="291" t="s">
        <v>104</v>
      </c>
      <c r="E6" s="288"/>
    </row>
    <row r="7" spans="1:5" ht="15.75" x14ac:dyDescent="0.25">
      <c r="A7" s="335" t="s">
        <v>186</v>
      </c>
      <c r="B7" s="336" t="s">
        <v>127</v>
      </c>
      <c r="C7" s="337" t="s">
        <v>182</v>
      </c>
      <c r="D7" s="338" t="s">
        <v>122</v>
      </c>
      <c r="E7" s="288"/>
    </row>
    <row r="8" spans="1:5" ht="15.75" x14ac:dyDescent="0.25">
      <c r="A8" s="293" t="s">
        <v>185</v>
      </c>
      <c r="B8" s="294" t="s">
        <v>125</v>
      </c>
      <c r="C8" s="337" t="s">
        <v>181</v>
      </c>
      <c r="D8" s="338" t="s">
        <v>121</v>
      </c>
      <c r="E8" s="288"/>
    </row>
    <row r="9" spans="1:5" ht="18.75" customHeight="1" x14ac:dyDescent="0.25">
      <c r="A9" s="335" t="s">
        <v>187</v>
      </c>
      <c r="B9" s="336" t="s">
        <v>128</v>
      </c>
      <c r="C9" s="337" t="s">
        <v>183</v>
      </c>
      <c r="D9" s="338" t="s">
        <v>123</v>
      </c>
      <c r="E9" s="288"/>
    </row>
    <row r="10" spans="1:5" ht="15.75" x14ac:dyDescent="0.25">
      <c r="A10" s="335" t="s">
        <v>161</v>
      </c>
      <c r="B10" s="336" t="s">
        <v>132</v>
      </c>
      <c r="C10" s="337" t="s">
        <v>187</v>
      </c>
      <c r="D10" s="338" t="s">
        <v>128</v>
      </c>
      <c r="E10" s="288"/>
    </row>
    <row r="11" spans="1:5" ht="18" customHeight="1" x14ac:dyDescent="0.25">
      <c r="A11" s="335" t="s">
        <v>188</v>
      </c>
      <c r="B11" s="336" t="s">
        <v>129</v>
      </c>
      <c r="C11" s="337" t="s">
        <v>184</v>
      </c>
      <c r="D11" s="338" t="s">
        <v>124</v>
      </c>
      <c r="E11" s="288"/>
    </row>
    <row r="12" spans="1:5" ht="15" customHeight="1" x14ac:dyDescent="0.25">
      <c r="A12" s="335" t="s">
        <v>190</v>
      </c>
      <c r="B12" s="336" t="s">
        <v>280</v>
      </c>
      <c r="C12" s="337" t="s">
        <v>281</v>
      </c>
      <c r="D12" s="338" t="s">
        <v>282</v>
      </c>
      <c r="E12" s="288"/>
    </row>
    <row r="13" spans="1:5" s="340" customFormat="1" ht="15.75" x14ac:dyDescent="0.25">
      <c r="A13" s="343" t="s">
        <v>253</v>
      </c>
      <c r="B13" s="344" t="s">
        <v>218</v>
      </c>
      <c r="C13" s="345" t="s">
        <v>252</v>
      </c>
      <c r="D13" s="346" t="s">
        <v>217</v>
      </c>
    </row>
    <row r="14" spans="1:5" ht="15.75" x14ac:dyDescent="0.2">
      <c r="A14" s="296" t="s">
        <v>192</v>
      </c>
      <c r="B14" s="297" t="s">
        <v>94</v>
      </c>
      <c r="C14" s="298" t="s">
        <v>191</v>
      </c>
      <c r="D14" s="299" t="s">
        <v>283</v>
      </c>
    </row>
    <row r="15" spans="1:5" ht="15.75" x14ac:dyDescent="0.2">
      <c r="A15" s="296" t="s">
        <v>193</v>
      </c>
      <c r="B15" s="297" t="s">
        <v>95</v>
      </c>
      <c r="C15" s="298" t="s">
        <v>192</v>
      </c>
      <c r="D15" s="299" t="s">
        <v>284</v>
      </c>
    </row>
    <row r="16" spans="1:5" ht="15.75" x14ac:dyDescent="0.2">
      <c r="A16" s="296" t="s">
        <v>194</v>
      </c>
      <c r="B16" s="297" t="s">
        <v>96</v>
      </c>
      <c r="C16" s="298" t="s">
        <v>193</v>
      </c>
      <c r="D16" s="299" t="s">
        <v>285</v>
      </c>
    </row>
    <row r="17" spans="1:4" ht="15.75" x14ac:dyDescent="0.2">
      <c r="A17" s="296" t="s">
        <v>195</v>
      </c>
      <c r="B17" s="297" t="s">
        <v>97</v>
      </c>
      <c r="C17" s="298" t="s">
        <v>194</v>
      </c>
      <c r="D17" s="299" t="s">
        <v>286</v>
      </c>
    </row>
    <row r="18" spans="1:4" ht="15.75" x14ac:dyDescent="0.2">
      <c r="A18" s="296" t="s">
        <v>196</v>
      </c>
      <c r="B18" s="297" t="s">
        <v>98</v>
      </c>
      <c r="C18" s="298" t="s">
        <v>195</v>
      </c>
      <c r="D18" s="299" t="s">
        <v>287</v>
      </c>
    </row>
    <row r="19" spans="1:4" ht="15.75" x14ac:dyDescent="0.25">
      <c r="A19" s="296" t="s">
        <v>314</v>
      </c>
      <c r="B19" s="344" t="s">
        <v>318</v>
      </c>
      <c r="C19" s="298" t="s">
        <v>313</v>
      </c>
      <c r="D19" s="346" t="s">
        <v>317</v>
      </c>
    </row>
    <row r="20" spans="1:4" ht="15.75" x14ac:dyDescent="0.25">
      <c r="A20" s="296" t="s">
        <v>315</v>
      </c>
      <c r="B20" s="344" t="s">
        <v>319</v>
      </c>
      <c r="C20" s="298" t="s">
        <v>314</v>
      </c>
      <c r="D20" s="346" t="s">
        <v>318</v>
      </c>
    </row>
    <row r="21" spans="1:4" ht="16.5" thickBot="1" x14ac:dyDescent="0.3">
      <c r="A21" s="341" t="s">
        <v>316</v>
      </c>
      <c r="B21" s="347" t="s">
        <v>320</v>
      </c>
      <c r="C21" s="342" t="s">
        <v>315</v>
      </c>
      <c r="D21" s="348" t="s">
        <v>319</v>
      </c>
    </row>
    <row r="22" spans="1:4" ht="13.5" thickTop="1" x14ac:dyDescent="0.2"/>
  </sheetData>
  <mergeCells count="5">
    <mergeCell ref="A1:D1"/>
    <mergeCell ref="A2:D2"/>
    <mergeCell ref="A3:A4"/>
    <mergeCell ref="B3:B4"/>
    <mergeCell ref="C3:D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workbookViewId="0">
      <selection activeCell="D29" sqref="D29"/>
    </sheetView>
  </sheetViews>
  <sheetFormatPr defaultRowHeight="12.75" x14ac:dyDescent="0.2"/>
  <cols>
    <col min="1" max="1" width="14.83203125" customWidth="1"/>
    <col min="2" max="2" width="58.6640625" customWidth="1"/>
    <col min="3" max="3" width="14" customWidth="1"/>
    <col min="4" max="4" width="58.5" bestFit="1" customWidth="1"/>
  </cols>
  <sheetData>
    <row r="1" spans="1:5" ht="15.75" x14ac:dyDescent="0.2">
      <c r="A1" s="578" t="s">
        <v>288</v>
      </c>
      <c r="B1" s="578"/>
      <c r="C1" s="578"/>
      <c r="D1" s="578"/>
    </row>
    <row r="2" spans="1:5" ht="19.5" thickBot="1" x14ac:dyDescent="0.25">
      <c r="A2" s="585" t="s">
        <v>275</v>
      </c>
      <c r="B2" s="585"/>
      <c r="C2" s="585"/>
      <c r="D2" s="585"/>
    </row>
    <row r="3" spans="1:5" ht="16.5" thickTop="1" x14ac:dyDescent="0.25">
      <c r="A3" s="590" t="s">
        <v>276</v>
      </c>
      <c r="B3" s="592" t="s">
        <v>277</v>
      </c>
      <c r="C3" s="582" t="s">
        <v>278</v>
      </c>
      <c r="D3" s="584"/>
      <c r="E3" s="288"/>
    </row>
    <row r="4" spans="1:5" ht="15.75" x14ac:dyDescent="0.25">
      <c r="A4" s="591"/>
      <c r="B4" s="593"/>
      <c r="C4" s="349" t="s">
        <v>276</v>
      </c>
      <c r="D4" s="350" t="s">
        <v>279</v>
      </c>
      <c r="E4" s="288"/>
    </row>
    <row r="5" spans="1:5" ht="18" customHeight="1" x14ac:dyDescent="0.25">
      <c r="A5" s="308" t="s">
        <v>202</v>
      </c>
      <c r="B5" s="309" t="s">
        <v>262</v>
      </c>
      <c r="C5" s="310" t="s">
        <v>203</v>
      </c>
      <c r="D5" s="291" t="s">
        <v>261</v>
      </c>
      <c r="E5" s="292"/>
    </row>
    <row r="6" spans="1:5" ht="15.75" x14ac:dyDescent="0.25">
      <c r="A6" s="335" t="s">
        <v>136</v>
      </c>
      <c r="B6" s="336" t="s">
        <v>110</v>
      </c>
      <c r="C6" s="290" t="s">
        <v>138</v>
      </c>
      <c r="D6" s="291" t="s">
        <v>105</v>
      </c>
      <c r="E6" s="288"/>
    </row>
    <row r="7" spans="1:5" ht="15.75" x14ac:dyDescent="0.25">
      <c r="A7" s="293" t="s">
        <v>154</v>
      </c>
      <c r="B7" s="294" t="s">
        <v>289</v>
      </c>
      <c r="C7" s="290" t="s">
        <v>143</v>
      </c>
      <c r="D7" s="291" t="s">
        <v>290</v>
      </c>
      <c r="E7" s="288"/>
    </row>
    <row r="8" spans="1:5" ht="15.75" x14ac:dyDescent="0.25">
      <c r="A8" s="293" t="s">
        <v>159</v>
      </c>
      <c r="B8" s="294" t="s">
        <v>291</v>
      </c>
      <c r="C8" s="290" t="s">
        <v>154</v>
      </c>
      <c r="D8" s="291" t="s">
        <v>289</v>
      </c>
      <c r="E8" s="288"/>
    </row>
    <row r="9" spans="1:5" ht="15" x14ac:dyDescent="0.25">
      <c r="A9" s="586" t="s">
        <v>155</v>
      </c>
      <c r="B9" s="587" t="s">
        <v>151</v>
      </c>
      <c r="C9" s="588" t="s">
        <v>144</v>
      </c>
      <c r="D9" s="589" t="s">
        <v>141</v>
      </c>
      <c r="E9" s="288"/>
    </row>
    <row r="10" spans="1:5" ht="15" hidden="1" x14ac:dyDescent="0.25">
      <c r="A10" s="586"/>
      <c r="B10" s="587"/>
      <c r="C10" s="588"/>
      <c r="D10" s="589"/>
      <c r="E10" s="288"/>
    </row>
    <row r="11" spans="1:5" ht="15.75" x14ac:dyDescent="0.25">
      <c r="A11" s="293" t="s">
        <v>160</v>
      </c>
      <c r="B11" s="294" t="s">
        <v>292</v>
      </c>
      <c r="C11" s="290" t="s">
        <v>155</v>
      </c>
      <c r="D11" s="291" t="s">
        <v>293</v>
      </c>
      <c r="E11" s="288"/>
    </row>
    <row r="12" spans="1:5" ht="15" x14ac:dyDescent="0.25">
      <c r="A12" s="586" t="s">
        <v>153</v>
      </c>
      <c r="B12" s="587" t="s">
        <v>149</v>
      </c>
      <c r="C12" s="588" t="s">
        <v>142</v>
      </c>
      <c r="D12" s="589" t="s">
        <v>139</v>
      </c>
      <c r="E12" s="288"/>
    </row>
    <row r="13" spans="1:5" ht="15" hidden="1" x14ac:dyDescent="0.25">
      <c r="A13" s="586"/>
      <c r="B13" s="587"/>
      <c r="C13" s="588"/>
      <c r="D13" s="589"/>
      <c r="E13" s="288"/>
    </row>
    <row r="14" spans="1:5" ht="15.75" x14ac:dyDescent="0.25">
      <c r="A14" s="293" t="s">
        <v>158</v>
      </c>
      <c r="B14" s="294" t="s">
        <v>294</v>
      </c>
      <c r="C14" s="290" t="s">
        <v>153</v>
      </c>
      <c r="D14" s="291" t="s">
        <v>295</v>
      </c>
      <c r="E14" s="288"/>
    </row>
    <row r="15" spans="1:5" ht="15.75" x14ac:dyDescent="0.25">
      <c r="A15" s="293" t="s">
        <v>212</v>
      </c>
      <c r="B15" s="294" t="s">
        <v>148</v>
      </c>
      <c r="C15" s="290" t="s">
        <v>156</v>
      </c>
      <c r="D15" s="291" t="s">
        <v>152</v>
      </c>
      <c r="E15" s="288"/>
    </row>
    <row r="16" spans="1:5" ht="15.75" x14ac:dyDescent="0.2">
      <c r="A16" s="296" t="s">
        <v>192</v>
      </c>
      <c r="B16" s="297" t="s">
        <v>94</v>
      </c>
      <c r="C16" s="298" t="s">
        <v>191</v>
      </c>
      <c r="D16" s="299" t="s">
        <v>283</v>
      </c>
    </row>
    <row r="17" spans="1:4" ht="15.75" x14ac:dyDescent="0.2">
      <c r="A17" s="296" t="s">
        <v>193</v>
      </c>
      <c r="B17" s="297" t="s">
        <v>95</v>
      </c>
      <c r="C17" s="298" t="s">
        <v>192</v>
      </c>
      <c r="D17" s="299" t="s">
        <v>284</v>
      </c>
    </row>
    <row r="18" spans="1:4" ht="15.75" x14ac:dyDescent="0.2">
      <c r="A18" s="296" t="s">
        <v>194</v>
      </c>
      <c r="B18" s="297" t="s">
        <v>96</v>
      </c>
      <c r="C18" s="298" t="s">
        <v>193</v>
      </c>
      <c r="D18" s="299" t="s">
        <v>285</v>
      </c>
    </row>
    <row r="19" spans="1:4" ht="15.75" x14ac:dyDescent="0.2">
      <c r="A19" s="296" t="s">
        <v>195</v>
      </c>
      <c r="B19" s="297" t="s">
        <v>97</v>
      </c>
      <c r="C19" s="298" t="s">
        <v>194</v>
      </c>
      <c r="D19" s="299" t="s">
        <v>286</v>
      </c>
    </row>
    <row r="20" spans="1:4" ht="15.75" x14ac:dyDescent="0.2">
      <c r="A20" s="296" t="s">
        <v>196</v>
      </c>
      <c r="B20" s="297" t="s">
        <v>98</v>
      </c>
      <c r="C20" s="298" t="s">
        <v>195</v>
      </c>
      <c r="D20" s="299" t="s">
        <v>287</v>
      </c>
    </row>
    <row r="21" spans="1:4" ht="15.75" x14ac:dyDescent="0.25">
      <c r="A21" s="296" t="s">
        <v>314</v>
      </c>
      <c r="B21" s="344" t="s">
        <v>318</v>
      </c>
      <c r="C21" s="298" t="s">
        <v>313</v>
      </c>
      <c r="D21" s="346" t="s">
        <v>317</v>
      </c>
    </row>
    <row r="22" spans="1:4" ht="15.75" x14ac:dyDescent="0.25">
      <c r="A22" s="296" t="s">
        <v>315</v>
      </c>
      <c r="B22" s="344" t="s">
        <v>319</v>
      </c>
      <c r="C22" s="298" t="s">
        <v>314</v>
      </c>
      <c r="D22" s="346" t="s">
        <v>318</v>
      </c>
    </row>
    <row r="23" spans="1:4" ht="16.5" thickBot="1" x14ac:dyDescent="0.3">
      <c r="A23" s="341" t="s">
        <v>316</v>
      </c>
      <c r="B23" s="347" t="s">
        <v>320</v>
      </c>
      <c r="C23" s="342" t="s">
        <v>315</v>
      </c>
      <c r="D23" s="348" t="s">
        <v>319</v>
      </c>
    </row>
    <row r="24" spans="1:4" ht="13.5" thickTop="1" x14ac:dyDescent="0.2"/>
  </sheetData>
  <mergeCells count="13">
    <mergeCell ref="A12:A13"/>
    <mergeCell ref="B12:B13"/>
    <mergeCell ref="C12:C13"/>
    <mergeCell ref="D12:D13"/>
    <mergeCell ref="A1:D1"/>
    <mergeCell ref="A2:D2"/>
    <mergeCell ref="A3:A4"/>
    <mergeCell ref="B3:B4"/>
    <mergeCell ref="C3:D3"/>
    <mergeCell ref="A9:A10"/>
    <mergeCell ref="B9:B10"/>
    <mergeCell ref="C9:C10"/>
    <mergeCell ref="D9:D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SZAK</vt:lpstr>
      <vt:lpstr>Iparbiztonsagi</vt:lpstr>
      <vt:lpstr>Katasztrofavedelmimuveleti</vt:lpstr>
      <vt:lpstr>Tuzvedelmiesmentesiranyitasi</vt:lpstr>
      <vt:lpstr>Előtanulmányi rend IBSZI </vt:lpstr>
      <vt:lpstr>Előtanulmányi rend KMSZI</vt:lpstr>
      <vt:lpstr>Előtanulmányi rend TMSZI</vt:lpstr>
      <vt:lpstr>Iparbiztonsagi!Nyomtatási_terület</vt:lpstr>
      <vt:lpstr>Katasztrofavedelmimuveleti!Nyomtatási_terület</vt:lpstr>
      <vt:lpstr>SZAK!Nyomtatási_terület</vt:lpstr>
      <vt:lpstr>Tuzvedelmiesmentesiranyitasi!Nyomtatási_terület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Gábor</dc:creator>
  <cp:lastModifiedBy>Mikóczi Márta</cp:lastModifiedBy>
  <cp:lastPrinted>2023-12-13T09:22:34Z</cp:lastPrinted>
  <dcterms:created xsi:type="dcterms:W3CDTF">2013-03-06T07:49:00Z</dcterms:created>
  <dcterms:modified xsi:type="dcterms:W3CDTF">2025-04-09T12:24:15Z</dcterms:modified>
</cp:coreProperties>
</file>